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arine Ornithology\New 2017\Gaston\"/>
    </mc:Choice>
  </mc:AlternateContent>
  <bookViews>
    <workbookView xWindow="0" yWindow="0" windowWidth="16640" windowHeight="6250"/>
  </bookViews>
  <sheets>
    <sheet name="2014" sheetId="1" r:id="rId1"/>
    <sheet name="2015" sheetId="2" r:id="rId2"/>
    <sheet name="2015, Sexes sep" sheetId="4" r:id="rId3"/>
    <sheet name="Inc start" sheetId="3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1" i="1" l="1"/>
  <c r="J81" i="1"/>
  <c r="I81" i="1"/>
  <c r="H81" i="1"/>
  <c r="G81" i="1"/>
  <c r="K74" i="1"/>
  <c r="J74" i="1"/>
  <c r="I74" i="1"/>
  <c r="H74" i="1"/>
  <c r="G74" i="1"/>
  <c r="AD62" i="1" l="1"/>
  <c r="AC62" i="1"/>
  <c r="AB62" i="1"/>
  <c r="AB61" i="1"/>
  <c r="AD66" i="1"/>
  <c r="AD65" i="1"/>
  <c r="AD64" i="1"/>
  <c r="AD61" i="1"/>
  <c r="AD60" i="1"/>
  <c r="AD59" i="1"/>
  <c r="AD58" i="1"/>
  <c r="AD57" i="1"/>
  <c r="AD56" i="1"/>
  <c r="AD55" i="1"/>
  <c r="AD63" i="1" l="1"/>
  <c r="AC66" i="1"/>
  <c r="AC65" i="1"/>
  <c r="AC64" i="1"/>
  <c r="AC61" i="1"/>
  <c r="AC60" i="1"/>
  <c r="AC59" i="1"/>
  <c r="AC58" i="1"/>
  <c r="AC57" i="1"/>
  <c r="AC56" i="1"/>
  <c r="AC55" i="1"/>
  <c r="AC63" i="1" l="1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6" i="2"/>
  <c r="T25" i="2"/>
  <c r="T24" i="2"/>
  <c r="T22" i="2"/>
  <c r="T21" i="2"/>
  <c r="T20" i="2"/>
  <c r="T19" i="2"/>
  <c r="T18" i="2"/>
  <c r="T17" i="2"/>
  <c r="T16" i="2"/>
  <c r="T15" i="2"/>
  <c r="T14" i="2"/>
  <c r="T13" i="2"/>
  <c r="T12" i="2"/>
  <c r="T10" i="2"/>
  <c r="T9" i="2"/>
  <c r="T8" i="2"/>
  <c r="T7" i="2"/>
  <c r="T6" i="2"/>
  <c r="T5" i="2"/>
  <c r="T3" i="2"/>
  <c r="Z3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J59" i="2"/>
  <c r="I59" i="2"/>
  <c r="H59" i="2"/>
  <c r="G59" i="2"/>
  <c r="F59" i="2"/>
  <c r="J58" i="2"/>
  <c r="I58" i="2"/>
  <c r="H58" i="2"/>
  <c r="G58" i="2"/>
  <c r="F58" i="2"/>
  <c r="D59" i="2"/>
  <c r="D58" i="2"/>
  <c r="K80" i="1"/>
  <c r="K79" i="1"/>
  <c r="K78" i="1"/>
  <c r="K77" i="1"/>
  <c r="K76" i="1"/>
  <c r="K73" i="1"/>
  <c r="K72" i="1"/>
  <c r="K71" i="1"/>
  <c r="K70" i="1"/>
  <c r="K69" i="1"/>
  <c r="Z66" i="1" l="1"/>
  <c r="Z65" i="1"/>
  <c r="Z64" i="1"/>
  <c r="F58" i="1"/>
  <c r="F57" i="1"/>
  <c r="D56" i="2"/>
  <c r="D72" i="2" s="1"/>
  <c r="I52" i="4"/>
  <c r="H52" i="4"/>
  <c r="G52" i="4"/>
  <c r="F52" i="4"/>
  <c r="I28" i="4"/>
  <c r="H28" i="4"/>
  <c r="G28" i="4"/>
  <c r="F28" i="4"/>
  <c r="T2" i="4"/>
  <c r="T4" i="4"/>
  <c r="T5" i="4"/>
  <c r="T6" i="4"/>
  <c r="T7" i="4"/>
  <c r="T8" i="4"/>
  <c r="T9" i="4"/>
  <c r="T11" i="4"/>
  <c r="T30" i="4"/>
  <c r="T31" i="4"/>
  <c r="T32" i="4"/>
  <c r="T33" i="4"/>
  <c r="T34" i="4"/>
  <c r="T35" i="4"/>
  <c r="T36" i="4"/>
  <c r="T37" i="4"/>
  <c r="T38" i="4"/>
  <c r="T12" i="4"/>
  <c r="T40" i="4"/>
  <c r="T41" i="4"/>
  <c r="T15" i="4"/>
  <c r="T17" i="4"/>
  <c r="T19" i="4"/>
  <c r="T20" i="4"/>
  <c r="T21" i="4"/>
  <c r="T22" i="4"/>
  <c r="T23" i="4"/>
  <c r="T42" i="4"/>
  <c r="T44" i="4"/>
  <c r="T46" i="4"/>
  <c r="T49" i="4"/>
  <c r="T48" i="4"/>
  <c r="T47" i="4"/>
  <c r="T27" i="4"/>
  <c r="T26" i="4"/>
  <c r="T25" i="4"/>
  <c r="T24" i="4"/>
  <c r="T45" i="4"/>
  <c r="T18" i="4"/>
  <c r="T16" i="4"/>
  <c r="T14" i="4"/>
  <c r="T13" i="4"/>
  <c r="I68" i="2" l="1"/>
  <c r="H68" i="2"/>
  <c r="I67" i="2"/>
  <c r="H67" i="2"/>
  <c r="I66" i="2"/>
  <c r="H66" i="2"/>
  <c r="I65" i="2"/>
  <c r="H65" i="2"/>
  <c r="I64" i="2"/>
  <c r="H64" i="2"/>
  <c r="I63" i="2"/>
  <c r="H63" i="2"/>
  <c r="G68" i="2"/>
  <c r="G67" i="2"/>
  <c r="G66" i="2"/>
  <c r="G65" i="2"/>
  <c r="G64" i="2"/>
  <c r="G63" i="2"/>
  <c r="F68" i="2"/>
  <c r="F67" i="2"/>
  <c r="F66" i="2"/>
  <c r="F65" i="2"/>
  <c r="F64" i="2"/>
  <c r="F63" i="2"/>
  <c r="J55" i="2"/>
  <c r="J54" i="2"/>
  <c r="J53" i="2"/>
  <c r="J52" i="2"/>
  <c r="I55" i="2"/>
  <c r="H55" i="2"/>
  <c r="G55" i="2"/>
  <c r="F55" i="2"/>
  <c r="I54" i="2"/>
  <c r="H54" i="2"/>
  <c r="G54" i="2"/>
  <c r="F54" i="2"/>
  <c r="I53" i="2"/>
  <c r="H53" i="2"/>
  <c r="G53" i="2"/>
  <c r="F53" i="2"/>
  <c r="I52" i="2"/>
  <c r="H52" i="2"/>
  <c r="G52" i="2"/>
  <c r="F52" i="2"/>
  <c r="D55" i="2"/>
  <c r="D71" i="2" s="1"/>
  <c r="D54" i="2"/>
  <c r="D70" i="2" s="1"/>
  <c r="D53" i="2"/>
  <c r="D69" i="2" s="1"/>
  <c r="D52" i="2"/>
  <c r="D68" i="2" s="1"/>
  <c r="F55" i="1"/>
  <c r="F54" i="1"/>
  <c r="F53" i="1"/>
  <c r="F52" i="1"/>
  <c r="F70" i="2" l="1"/>
  <c r="E10" i="3"/>
  <c r="D10" i="3"/>
  <c r="B10" i="3"/>
  <c r="C10" i="3"/>
  <c r="I70" i="2" l="1"/>
  <c r="H70" i="2"/>
  <c r="G70" i="2"/>
  <c r="T27" i="2"/>
  <c r="T28" i="2"/>
  <c r="T57" i="2" l="1"/>
  <c r="T56" i="2"/>
  <c r="L64" i="1"/>
  <c r="K64" i="1"/>
  <c r="J64" i="1"/>
  <c r="I64" i="1"/>
  <c r="H64" i="1"/>
  <c r="G64" i="1"/>
  <c r="AB64" i="1"/>
  <c r="AA64" i="1"/>
  <c r="AB80" i="1"/>
  <c r="AA80" i="1"/>
  <c r="AB79" i="1"/>
  <c r="AA79" i="1"/>
  <c r="AB78" i="1"/>
  <c r="AA78" i="1"/>
  <c r="AB77" i="1"/>
  <c r="AA77" i="1"/>
  <c r="AB76" i="1"/>
  <c r="AA76" i="1"/>
  <c r="AB73" i="1"/>
  <c r="AA73" i="1"/>
  <c r="AB72" i="1"/>
  <c r="AA72" i="1"/>
  <c r="AB71" i="1"/>
  <c r="AA71" i="1"/>
  <c r="AB70" i="1"/>
  <c r="AA70" i="1"/>
  <c r="AB69" i="1"/>
  <c r="AA69" i="1"/>
  <c r="J80" i="1" l="1"/>
  <c r="I80" i="1"/>
  <c r="H80" i="1"/>
  <c r="J79" i="1"/>
  <c r="I79" i="1"/>
  <c r="H79" i="1"/>
  <c r="J78" i="1"/>
  <c r="I78" i="1"/>
  <c r="H78" i="1"/>
  <c r="J77" i="1"/>
  <c r="I77" i="1"/>
  <c r="H77" i="1"/>
  <c r="J76" i="1"/>
  <c r="I76" i="1"/>
  <c r="H76" i="1"/>
  <c r="G80" i="1"/>
  <c r="G79" i="1"/>
  <c r="G78" i="1"/>
  <c r="G77" i="1"/>
  <c r="G76" i="1"/>
  <c r="G69" i="1"/>
  <c r="G70" i="1"/>
  <c r="G71" i="1"/>
  <c r="G72" i="1"/>
  <c r="G73" i="1"/>
  <c r="J73" i="1"/>
  <c r="J72" i="1"/>
  <c r="J71" i="1"/>
  <c r="J70" i="1"/>
  <c r="J69" i="1"/>
  <c r="I73" i="1"/>
  <c r="I72" i="1"/>
  <c r="I71" i="1"/>
  <c r="I70" i="1"/>
  <c r="I69" i="1"/>
  <c r="H73" i="1"/>
  <c r="H72" i="1"/>
  <c r="H71" i="1"/>
  <c r="H70" i="1"/>
  <c r="H69" i="1"/>
  <c r="AB60" i="1" l="1"/>
  <c r="AB66" i="1"/>
  <c r="AB65" i="1"/>
  <c r="AA65" i="1"/>
  <c r="AB59" i="1"/>
  <c r="AB58" i="1"/>
  <c r="AB57" i="1"/>
  <c r="AB56" i="1"/>
  <c r="AB55" i="1"/>
  <c r="AA66" i="1"/>
  <c r="AA59" i="1"/>
  <c r="AA58" i="1"/>
  <c r="AA57" i="1"/>
  <c r="AA56" i="1"/>
  <c r="AA55" i="1"/>
  <c r="G59" i="1"/>
  <c r="G58" i="1"/>
  <c r="G57" i="1"/>
  <c r="G56" i="1"/>
  <c r="G55" i="1"/>
  <c r="L66" i="1"/>
  <c r="K66" i="1"/>
  <c r="L65" i="1"/>
  <c r="K65" i="1"/>
  <c r="J66" i="1"/>
  <c r="I66" i="1"/>
  <c r="H66" i="1"/>
  <c r="G66" i="1"/>
  <c r="J65" i="1"/>
  <c r="I65" i="1"/>
  <c r="H65" i="1"/>
  <c r="G65" i="1"/>
  <c r="P59" i="1"/>
  <c r="P58" i="1"/>
  <c r="P57" i="1"/>
  <c r="P56" i="1"/>
  <c r="P55" i="1"/>
  <c r="O59" i="1"/>
  <c r="O58" i="1"/>
  <c r="O57" i="1"/>
  <c r="O56" i="1"/>
  <c r="O55" i="1"/>
  <c r="N59" i="1"/>
  <c r="N58" i="1"/>
  <c r="N57" i="1"/>
  <c r="N56" i="1"/>
  <c r="N55" i="1"/>
  <c r="M59" i="1"/>
  <c r="M58" i="1"/>
  <c r="M57" i="1"/>
  <c r="M56" i="1"/>
  <c r="M55" i="1"/>
  <c r="L59" i="1"/>
  <c r="L58" i="1"/>
  <c r="L57" i="1"/>
  <c r="L56" i="1"/>
  <c r="L55" i="1"/>
  <c r="K59" i="1"/>
  <c r="K58" i="1"/>
  <c r="K57" i="1"/>
  <c r="K56" i="1"/>
  <c r="K55" i="1"/>
  <c r="J59" i="1"/>
  <c r="J58" i="1"/>
  <c r="J57" i="1"/>
  <c r="J56" i="1"/>
  <c r="J55" i="1"/>
  <c r="I59" i="1"/>
  <c r="I58" i="1"/>
  <c r="I57" i="1"/>
  <c r="I56" i="1"/>
  <c r="I55" i="1"/>
  <c r="H59" i="1"/>
  <c r="H58" i="1"/>
  <c r="H57" i="1"/>
  <c r="H56" i="1"/>
  <c r="H55" i="1"/>
  <c r="AA63" i="1" l="1"/>
  <c r="AB63" i="1"/>
  <c r="O60" i="1"/>
  <c r="K60" i="1"/>
  <c r="H60" i="1"/>
  <c r="L60" i="1"/>
  <c r="P60" i="1"/>
  <c r="I60" i="1"/>
  <c r="M60" i="1"/>
  <c r="J60" i="1"/>
  <c r="N60" i="1"/>
  <c r="G60" i="1"/>
</calcChain>
</file>

<file path=xl/comments1.xml><?xml version="1.0" encoding="utf-8"?>
<comments xmlns="http://schemas.openxmlformats.org/spreadsheetml/2006/main">
  <authors>
    <author>Laurie Wilson</author>
  </authors>
  <commentList>
    <comment ref="A2" authorId="0" shapeId="0">
      <text>
        <r>
          <rPr>
            <b/>
            <sz val="8"/>
            <color indexed="81"/>
            <rFont val="Tahoma"/>
            <family val="2"/>
          </rPr>
          <t>Laurie Wilson:</t>
        </r>
        <r>
          <rPr>
            <sz val="8"/>
            <color indexed="81"/>
            <rFont val="Tahoma"/>
            <family val="2"/>
          </rPr>
          <t xml:space="preserve">
2013: Geolocator put on left leg using a green colour band; 2014: Geolocator put on right leg using metal band</t>
        </r>
      </text>
    </comment>
  </commentList>
</comments>
</file>

<file path=xl/sharedStrings.xml><?xml version="1.0" encoding="utf-8"?>
<sst xmlns="http://schemas.openxmlformats.org/spreadsheetml/2006/main" count="643" uniqueCount="126">
  <si>
    <t>Colony</t>
  </si>
  <si>
    <t>Sex</t>
  </si>
  <si>
    <t>Winter area</t>
  </si>
  <si>
    <t>Cluster in Aug</t>
  </si>
  <si>
    <t>K124</t>
  </si>
  <si>
    <t>Frederick</t>
  </si>
  <si>
    <t>F</t>
  </si>
  <si>
    <t>NAmerica</t>
  </si>
  <si>
    <t>W</t>
  </si>
  <si>
    <t>K135</t>
  </si>
  <si>
    <t xml:space="preserve">Asia </t>
  </si>
  <si>
    <t>E/AO</t>
  </si>
  <si>
    <t>K103</t>
  </si>
  <si>
    <t>K123</t>
  </si>
  <si>
    <t>E</t>
  </si>
  <si>
    <t>K127</t>
  </si>
  <si>
    <t>K132</t>
  </si>
  <si>
    <t>K098</t>
  </si>
  <si>
    <t>K090</t>
  </si>
  <si>
    <t>K110</t>
  </si>
  <si>
    <t>K097</t>
  </si>
  <si>
    <t>M</t>
  </si>
  <si>
    <t>K105</t>
  </si>
  <si>
    <t>K130</t>
  </si>
  <si>
    <t>K106</t>
  </si>
  <si>
    <t>K114</t>
  </si>
  <si>
    <t>K096</t>
  </si>
  <si>
    <t>K128</t>
  </si>
  <si>
    <t>K122</t>
  </si>
  <si>
    <t>K136</t>
  </si>
  <si>
    <t>K072</t>
  </si>
  <si>
    <t>Hippa</t>
  </si>
  <si>
    <t>K074</t>
  </si>
  <si>
    <t>K083</t>
  </si>
  <si>
    <t>K068</t>
  </si>
  <si>
    <t>George</t>
  </si>
  <si>
    <t>.</t>
  </si>
  <si>
    <t>J889</t>
  </si>
  <si>
    <t>J912</t>
  </si>
  <si>
    <t>J904</t>
  </si>
  <si>
    <t>J929</t>
  </si>
  <si>
    <t>J887</t>
  </si>
  <si>
    <t>J931</t>
  </si>
  <si>
    <t>J908</t>
  </si>
  <si>
    <t>J928</t>
  </si>
  <si>
    <t>J888</t>
  </si>
  <si>
    <t>J922</t>
  </si>
  <si>
    <t>J917</t>
  </si>
  <si>
    <t>J902</t>
  </si>
  <si>
    <t>J890</t>
  </si>
  <si>
    <t>J909</t>
  </si>
  <si>
    <t>J885</t>
  </si>
  <si>
    <t>J923</t>
  </si>
  <si>
    <t>J875</t>
  </si>
  <si>
    <t>Reef</t>
  </si>
  <si>
    <t>J533</t>
  </si>
  <si>
    <t>J539</t>
  </si>
  <si>
    <t>J538</t>
  </si>
  <si>
    <t>J544</t>
  </si>
  <si>
    <t>J874</t>
  </si>
  <si>
    <t>J542</t>
  </si>
  <si>
    <t>All</t>
  </si>
  <si>
    <t>Coast</t>
  </si>
  <si>
    <t>Geolocator No</t>
  </si>
  <si>
    <t>Last inc period</t>
  </si>
  <si>
    <t>2nd to last</t>
  </si>
  <si>
    <t xml:space="preserve">4th to last </t>
  </si>
  <si>
    <t>5th to last</t>
  </si>
  <si>
    <t>3rd to last</t>
  </si>
  <si>
    <t>First at sea</t>
  </si>
  <si>
    <t>6 to last</t>
  </si>
  <si>
    <t>Days</t>
  </si>
  <si>
    <t>First shift after capture</t>
  </si>
  <si>
    <t>Totals</t>
  </si>
  <si>
    <t>Last</t>
  </si>
  <si>
    <t>Penult</t>
  </si>
  <si>
    <t>3rd</t>
  </si>
  <si>
    <t>4th</t>
  </si>
  <si>
    <t>K094</t>
  </si>
  <si>
    <t>J883</t>
  </si>
  <si>
    <t>J921</t>
  </si>
  <si>
    <t>departs</t>
  </si>
  <si>
    <t>2015 data - start of inc period</t>
  </si>
  <si>
    <t>Device</t>
  </si>
  <si>
    <t>First</t>
  </si>
  <si>
    <t>2nd</t>
  </si>
  <si>
    <t>5th</t>
  </si>
  <si>
    <t>Total</t>
  </si>
  <si>
    <t>6th</t>
  </si>
  <si>
    <t>7th</t>
  </si>
  <si>
    <t>8th</t>
  </si>
  <si>
    <t>9th</t>
  </si>
  <si>
    <t>10th</t>
  </si>
  <si>
    <t xml:space="preserve"> = bird with GLS</t>
  </si>
  <si>
    <t>Start of Inc</t>
  </si>
  <si>
    <t>11th</t>
  </si>
  <si>
    <t>12th</t>
  </si>
  <si>
    <t>13th</t>
  </si>
  <si>
    <t>14th</t>
  </si>
  <si>
    <t>1-7 Apr</t>
  </si>
  <si>
    <t>8-14 Apr</t>
  </si>
  <si>
    <t>15-21 Apr</t>
  </si>
  <si>
    <t>22-28 Apr</t>
  </si>
  <si>
    <t>29Apr-5 May</t>
  </si>
  <si>
    <t>6-12 May</t>
  </si>
  <si>
    <t>13-19 May</t>
  </si>
  <si>
    <t>20-26 May</t>
  </si>
  <si>
    <t xml:space="preserve">Reef </t>
  </si>
  <si>
    <t>Second</t>
  </si>
  <si>
    <t>Third</t>
  </si>
  <si>
    <t>Fourth</t>
  </si>
  <si>
    <t>Start (J-days)</t>
  </si>
  <si>
    <t>Average</t>
  </si>
  <si>
    <t>15th</t>
  </si>
  <si>
    <t>West</t>
  </si>
  <si>
    <t>East</t>
  </si>
  <si>
    <t>16th</t>
  </si>
  <si>
    <t>17th</t>
  </si>
  <si>
    <t>18th</t>
  </si>
  <si>
    <t>19th</t>
  </si>
  <si>
    <t>Total days inc</t>
  </si>
  <si>
    <t>2nd after cap</t>
  </si>
  <si>
    <t>3rd after cap</t>
  </si>
  <si>
    <t>Date of departure</t>
  </si>
  <si>
    <t>J date</t>
  </si>
  <si>
    <t>2014 data - end of incubation and colony departure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</si>
</sst>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sz val="11"/>
      <color theme="1"/>
      <name val="Arial"/>
      <family val="2"/>
    </font>
    <font>
      <sz val="11"/>
      <color theme="3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0" fillId="0" borderId="0" xfId="0" applyBorder="1" applyAlignment="1"/>
    <xf numFmtId="0" fontId="0" fillId="0" borderId="0" xfId="0" applyFill="1" applyBorder="1"/>
    <xf numFmtId="0" fontId="0" fillId="0" borderId="0" xfId="0" applyFill="1" applyBorder="1" applyAlignment="1"/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164" fontId="0" fillId="0" borderId="0" xfId="0" applyNumberFormat="1" applyBorder="1"/>
    <xf numFmtId="0" fontId="0" fillId="0" borderId="0" xfId="0" applyFill="1" applyBorder="1" applyAlignment="1">
      <alignment wrapText="1"/>
    </xf>
    <xf numFmtId="0" fontId="0" fillId="0" borderId="0" xfId="0" applyFill="1"/>
    <xf numFmtId="0" fontId="0" fillId="0" borderId="0" xfId="0" applyBorder="1" applyAlignment="1">
      <alignment wrapText="1"/>
    </xf>
    <xf numFmtId="0" fontId="0" fillId="2" borderId="0" xfId="0" applyFill="1"/>
    <xf numFmtId="1" fontId="0" fillId="0" borderId="0" xfId="0" applyNumberFormat="1" applyBorder="1"/>
    <xf numFmtId="164" fontId="0" fillId="0" borderId="0" xfId="0" applyNumberFormat="1" applyBorder="1" applyAlignment="1">
      <alignment horizontal="right"/>
    </xf>
    <xf numFmtId="2" fontId="0" fillId="0" borderId="0" xfId="0" applyNumberFormat="1" applyBorder="1"/>
    <xf numFmtId="2" fontId="0" fillId="0" borderId="0" xfId="0" applyNumberFormat="1"/>
    <xf numFmtId="1" fontId="0" fillId="0" borderId="0" xfId="0" applyNumberFormat="1" applyFill="1" applyBorder="1"/>
    <xf numFmtId="0" fontId="3" fillId="4" borderId="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0" fillId="3" borderId="0" xfId="0" applyFill="1" applyBorder="1"/>
    <xf numFmtId="0" fontId="0" fillId="3" borderId="0" xfId="0" applyFill="1"/>
    <xf numFmtId="1" fontId="3" fillId="0" borderId="0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16" fontId="3" fillId="0" borderId="0" xfId="0" applyNumberFormat="1" applyFont="1" applyFill="1" applyBorder="1" applyAlignment="1">
      <alignment horizontal="center"/>
    </xf>
    <xf numFmtId="164" fontId="0" fillId="0" borderId="0" xfId="0" applyNumberFormat="1"/>
    <xf numFmtId="0" fontId="0" fillId="6" borderId="0" xfId="0" applyFill="1"/>
    <xf numFmtId="0" fontId="0" fillId="0" borderId="4" xfId="0" applyBorder="1"/>
    <xf numFmtId="164" fontId="0" fillId="0" borderId="0" xfId="0" applyNumberFormat="1" applyFill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4" xfId="0" applyFont="1" applyBorder="1"/>
    <xf numFmtId="0" fontId="8" fillId="0" borderId="0" xfId="0" applyFont="1" applyFill="1" applyBorder="1" applyAlignment="1">
      <alignment horizontal="left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6"/>
  <sheetViews>
    <sheetView tabSelected="1" zoomScaleNormal="100" workbookViewId="0">
      <pane xSplit="2" ySplit="2" topLeftCell="C3" activePane="bottomRight" state="frozen"/>
      <selection pane="topRight" activeCell="D1" sqref="D1"/>
      <selection pane="bottomLeft" activeCell="A2" sqref="A2"/>
      <selection pane="bottomRight" activeCell="E84" sqref="E84:I92"/>
    </sheetView>
  </sheetViews>
  <sheetFormatPr defaultRowHeight="14.5" x14ac:dyDescent="0.35"/>
  <cols>
    <col min="1" max="1" width="11.08984375" style="4" customWidth="1"/>
    <col min="2" max="2" width="9" style="4" customWidth="1"/>
    <col min="3" max="3" width="9" style="6" customWidth="1"/>
    <col min="4" max="6" width="9" style="5" customWidth="1"/>
    <col min="10" max="10" width="6.7265625" customWidth="1"/>
    <col min="11" max="11" width="5.7265625" customWidth="1"/>
    <col min="12" max="12" width="5.90625" customWidth="1"/>
    <col min="13" max="13" width="4.26953125" customWidth="1"/>
    <col min="14" max="14" width="3.81640625" customWidth="1"/>
    <col min="15" max="15" width="3.90625" customWidth="1"/>
    <col min="16" max="16" width="4.54296875" customWidth="1"/>
    <col min="17" max="17" width="4.36328125" customWidth="1"/>
    <col min="18" max="18" width="4.81640625" customWidth="1"/>
    <col min="19" max="19" width="5" customWidth="1"/>
    <col min="20" max="20" width="5.36328125" customWidth="1"/>
    <col min="21" max="21" width="5.1796875" customWidth="1"/>
    <col min="22" max="22" width="4.54296875" customWidth="1"/>
    <col min="23" max="23" width="4.90625" customWidth="1"/>
    <col min="24" max="25" width="4.81640625" customWidth="1"/>
    <col min="27" max="27" width="8.08984375" customWidth="1"/>
    <col min="29" max="30" width="8" customWidth="1"/>
  </cols>
  <sheetData>
    <row r="1" spans="1:30" ht="18" x14ac:dyDescent="0.4">
      <c r="A1" s="44" t="s">
        <v>125</v>
      </c>
    </row>
    <row r="2" spans="1:30" ht="48" customHeight="1" thickBot="1" x14ac:dyDescent="0.4">
      <c r="A2" s="1" t="s">
        <v>63</v>
      </c>
      <c r="B2" s="1" t="s">
        <v>0</v>
      </c>
      <c r="C2" s="3" t="s">
        <v>1</v>
      </c>
      <c r="D2" s="2" t="s">
        <v>2</v>
      </c>
      <c r="E2" s="2" t="s">
        <v>3</v>
      </c>
      <c r="F2" s="2" t="s">
        <v>123</v>
      </c>
      <c r="G2" s="19" t="s">
        <v>64</v>
      </c>
      <c r="H2" s="19" t="s">
        <v>65</v>
      </c>
      <c r="I2" s="19" t="s">
        <v>68</v>
      </c>
      <c r="J2" s="19" t="s">
        <v>66</v>
      </c>
      <c r="K2" s="19" t="s">
        <v>67</v>
      </c>
      <c r="L2" s="19" t="s">
        <v>70</v>
      </c>
      <c r="M2" s="19" t="s">
        <v>89</v>
      </c>
      <c r="N2" s="19" t="s">
        <v>90</v>
      </c>
      <c r="O2" s="19" t="s">
        <v>91</v>
      </c>
      <c r="P2" s="19" t="s">
        <v>92</v>
      </c>
      <c r="Q2" s="19" t="s">
        <v>95</v>
      </c>
      <c r="R2" s="19" t="s">
        <v>96</v>
      </c>
      <c r="S2" s="19" t="s">
        <v>97</v>
      </c>
      <c r="T2" s="19" t="s">
        <v>98</v>
      </c>
      <c r="U2" s="19" t="s">
        <v>113</v>
      </c>
      <c r="V2" s="19" t="s">
        <v>116</v>
      </c>
      <c r="W2" s="19" t="s">
        <v>117</v>
      </c>
      <c r="X2" s="19" t="s">
        <v>118</v>
      </c>
      <c r="Y2" s="19" t="s">
        <v>119</v>
      </c>
      <c r="Z2" s="19" t="s">
        <v>120</v>
      </c>
      <c r="AA2" s="19" t="s">
        <v>72</v>
      </c>
      <c r="AB2" s="19" t="s">
        <v>69</v>
      </c>
      <c r="AC2" s="19" t="s">
        <v>121</v>
      </c>
      <c r="AD2" s="19" t="s">
        <v>122</v>
      </c>
    </row>
    <row r="3" spans="1:30" ht="15" thickTop="1" x14ac:dyDescent="0.35">
      <c r="A3" s="28" t="s">
        <v>4</v>
      </c>
      <c r="B3" s="4" t="s">
        <v>5</v>
      </c>
      <c r="C3" s="6" t="s">
        <v>6</v>
      </c>
      <c r="D3" s="4" t="s">
        <v>7</v>
      </c>
      <c r="E3" s="4" t="s">
        <v>8</v>
      </c>
      <c r="F3" s="7">
        <v>159</v>
      </c>
      <c r="G3" s="7">
        <v>1</v>
      </c>
      <c r="H3" s="7">
        <v>4</v>
      </c>
      <c r="I3" s="32">
        <v>4</v>
      </c>
      <c r="J3" s="7">
        <v>4</v>
      </c>
      <c r="K3" s="7">
        <v>1</v>
      </c>
      <c r="Z3">
        <f t="shared" ref="Z3:Z50" si="0">SUM(G3:Y3)</f>
        <v>14</v>
      </c>
      <c r="AA3">
        <v>1</v>
      </c>
      <c r="AB3">
        <v>4</v>
      </c>
      <c r="AC3">
        <v>4</v>
      </c>
      <c r="AD3">
        <v>4</v>
      </c>
    </row>
    <row r="4" spans="1:30" x14ac:dyDescent="0.35">
      <c r="A4" s="28" t="s">
        <v>9</v>
      </c>
      <c r="B4" s="4" t="s">
        <v>5</v>
      </c>
      <c r="C4" s="6" t="s">
        <v>6</v>
      </c>
      <c r="D4" s="5" t="s">
        <v>10</v>
      </c>
      <c r="E4" s="4" t="s">
        <v>11</v>
      </c>
      <c r="F4" s="8">
        <v>161</v>
      </c>
      <c r="G4" s="9">
        <v>1</v>
      </c>
      <c r="H4" s="9">
        <v>4</v>
      </c>
      <c r="I4" s="9">
        <v>3</v>
      </c>
      <c r="J4" s="9">
        <v>3</v>
      </c>
      <c r="K4" s="9">
        <v>2</v>
      </c>
      <c r="L4" s="9">
        <v>4</v>
      </c>
      <c r="M4" s="9">
        <v>3</v>
      </c>
      <c r="N4" s="9">
        <v>2</v>
      </c>
      <c r="O4" s="9">
        <v>1</v>
      </c>
      <c r="P4" s="9">
        <v>4</v>
      </c>
      <c r="Q4" s="9">
        <v>1</v>
      </c>
      <c r="R4" s="9"/>
      <c r="S4" s="9"/>
      <c r="T4" s="9"/>
      <c r="U4" s="9"/>
      <c r="V4" s="9"/>
      <c r="W4" s="9"/>
      <c r="X4" s="9"/>
      <c r="Y4" s="9"/>
      <c r="Z4" s="9">
        <f t="shared" si="0"/>
        <v>28</v>
      </c>
      <c r="AA4" s="9">
        <v>1</v>
      </c>
      <c r="AB4" s="9">
        <v>4</v>
      </c>
      <c r="AC4">
        <v>1</v>
      </c>
      <c r="AD4">
        <v>2</v>
      </c>
    </row>
    <row r="5" spans="1:30" x14ac:dyDescent="0.35">
      <c r="A5" s="28" t="s">
        <v>12</v>
      </c>
      <c r="B5" s="4" t="s">
        <v>5</v>
      </c>
      <c r="C5" s="6" t="s">
        <v>6</v>
      </c>
      <c r="D5" s="5" t="s">
        <v>10</v>
      </c>
      <c r="E5" s="4" t="s">
        <v>11</v>
      </c>
      <c r="F5" s="8">
        <v>146</v>
      </c>
      <c r="G5" s="9">
        <v>1</v>
      </c>
      <c r="H5" s="9">
        <v>1</v>
      </c>
      <c r="I5" s="33">
        <v>3</v>
      </c>
      <c r="J5" s="9">
        <v>5</v>
      </c>
      <c r="K5" s="9">
        <v>3</v>
      </c>
      <c r="L5" s="9"/>
      <c r="Z5">
        <f t="shared" si="0"/>
        <v>13</v>
      </c>
      <c r="AA5">
        <v>3</v>
      </c>
      <c r="AB5">
        <v>5</v>
      </c>
      <c r="AC5">
        <v>3</v>
      </c>
      <c r="AD5">
        <v>1</v>
      </c>
    </row>
    <row r="6" spans="1:30" x14ac:dyDescent="0.35">
      <c r="A6" s="28" t="s">
        <v>13</v>
      </c>
      <c r="B6" s="4" t="s">
        <v>5</v>
      </c>
      <c r="C6" s="6" t="s">
        <v>6</v>
      </c>
      <c r="D6" s="5" t="s">
        <v>10</v>
      </c>
      <c r="E6" s="4" t="s">
        <v>14</v>
      </c>
      <c r="F6" s="8">
        <v>149</v>
      </c>
      <c r="G6" s="9">
        <v>1</v>
      </c>
      <c r="H6" s="9">
        <v>1</v>
      </c>
      <c r="I6" s="33">
        <v>4</v>
      </c>
      <c r="J6" s="9">
        <v>5</v>
      </c>
      <c r="K6" s="9">
        <v>4</v>
      </c>
      <c r="Z6">
        <f t="shared" si="0"/>
        <v>15</v>
      </c>
      <c r="AA6">
        <v>4</v>
      </c>
      <c r="AB6">
        <v>5</v>
      </c>
      <c r="AC6">
        <v>4</v>
      </c>
      <c r="AD6">
        <v>1</v>
      </c>
    </row>
    <row r="7" spans="1:30" x14ac:dyDescent="0.35">
      <c r="A7" s="29" t="s">
        <v>15</v>
      </c>
      <c r="B7" s="4" t="s">
        <v>5</v>
      </c>
      <c r="C7" s="6" t="s">
        <v>6</v>
      </c>
      <c r="D7" s="5" t="s">
        <v>10</v>
      </c>
      <c r="E7" s="4" t="s">
        <v>14</v>
      </c>
      <c r="F7" s="10">
        <v>155</v>
      </c>
      <c r="G7" s="9">
        <v>1</v>
      </c>
      <c r="H7" s="9">
        <v>2</v>
      </c>
      <c r="I7" s="9">
        <v>4</v>
      </c>
      <c r="J7" s="9">
        <v>6</v>
      </c>
      <c r="K7" s="9">
        <v>5</v>
      </c>
      <c r="L7" s="9">
        <v>5</v>
      </c>
      <c r="M7" s="9">
        <v>1</v>
      </c>
      <c r="Z7">
        <f t="shared" si="0"/>
        <v>24</v>
      </c>
      <c r="AA7">
        <v>1</v>
      </c>
      <c r="AB7">
        <v>5</v>
      </c>
      <c r="AC7">
        <v>5</v>
      </c>
      <c r="AD7">
        <v>6</v>
      </c>
    </row>
    <row r="8" spans="1:30" x14ac:dyDescent="0.35">
      <c r="A8" s="28" t="s">
        <v>16</v>
      </c>
      <c r="B8" s="4" t="s">
        <v>5</v>
      </c>
      <c r="C8" s="6" t="s">
        <v>6</v>
      </c>
      <c r="D8" s="5" t="s">
        <v>10</v>
      </c>
      <c r="E8" s="4" t="s">
        <v>14</v>
      </c>
      <c r="F8" s="10">
        <v>151</v>
      </c>
      <c r="G8">
        <v>2</v>
      </c>
      <c r="H8">
        <v>4</v>
      </c>
      <c r="I8" s="34">
        <v>4</v>
      </c>
      <c r="J8" s="9">
        <v>5</v>
      </c>
      <c r="K8" s="9">
        <v>3</v>
      </c>
      <c r="Z8">
        <f t="shared" si="0"/>
        <v>18</v>
      </c>
      <c r="AA8">
        <v>3</v>
      </c>
      <c r="AB8">
        <v>5</v>
      </c>
      <c r="AC8">
        <v>4</v>
      </c>
      <c r="AD8">
        <v>4</v>
      </c>
    </row>
    <row r="9" spans="1:30" x14ac:dyDescent="0.35">
      <c r="A9" s="28" t="s">
        <v>17</v>
      </c>
      <c r="B9" s="4" t="s">
        <v>5</v>
      </c>
      <c r="C9" s="6" t="s">
        <v>6</v>
      </c>
      <c r="D9" s="5" t="s">
        <v>10</v>
      </c>
      <c r="E9" s="4" t="s">
        <v>14</v>
      </c>
      <c r="F9" s="10">
        <v>148</v>
      </c>
      <c r="G9" s="9">
        <v>1</v>
      </c>
      <c r="H9" s="9">
        <v>6</v>
      </c>
      <c r="I9" s="33">
        <v>4</v>
      </c>
      <c r="J9" s="9">
        <v>4</v>
      </c>
      <c r="K9" s="9">
        <v>1</v>
      </c>
      <c r="Z9">
        <f t="shared" si="0"/>
        <v>16</v>
      </c>
      <c r="AA9">
        <v>1</v>
      </c>
      <c r="AB9" s="20">
        <v>4</v>
      </c>
      <c r="AC9">
        <v>4</v>
      </c>
      <c r="AD9">
        <v>6</v>
      </c>
    </row>
    <row r="10" spans="1:30" x14ac:dyDescent="0.35">
      <c r="A10" s="28" t="s">
        <v>78</v>
      </c>
      <c r="B10" s="4" t="s">
        <v>5</v>
      </c>
      <c r="E10" s="4"/>
      <c r="F10" s="10"/>
      <c r="G10" s="9">
        <v>4</v>
      </c>
      <c r="H10" s="9">
        <v>4</v>
      </c>
      <c r="I10" s="33">
        <v>0</v>
      </c>
      <c r="Z10">
        <f t="shared" si="0"/>
        <v>8</v>
      </c>
      <c r="AA10">
        <v>0</v>
      </c>
      <c r="AB10" s="20">
        <v>4</v>
      </c>
    </row>
    <row r="11" spans="1:30" x14ac:dyDescent="0.35">
      <c r="A11" s="28" t="s">
        <v>18</v>
      </c>
      <c r="B11" s="4" t="s">
        <v>5</v>
      </c>
      <c r="C11" s="6" t="s">
        <v>6</v>
      </c>
      <c r="D11" s="5" t="s">
        <v>10</v>
      </c>
      <c r="E11" s="4" t="s">
        <v>14</v>
      </c>
      <c r="F11" s="10">
        <v>156</v>
      </c>
      <c r="G11" s="9">
        <v>2</v>
      </c>
      <c r="H11" s="9">
        <v>4</v>
      </c>
      <c r="I11" s="9">
        <v>3</v>
      </c>
      <c r="J11" s="9">
        <v>3</v>
      </c>
      <c r="K11" s="9">
        <v>4</v>
      </c>
      <c r="L11" s="9">
        <v>4</v>
      </c>
      <c r="M11" s="9">
        <v>3</v>
      </c>
      <c r="Z11">
        <f t="shared" si="0"/>
        <v>23</v>
      </c>
      <c r="AA11">
        <v>3</v>
      </c>
      <c r="AB11">
        <v>4</v>
      </c>
      <c r="AC11">
        <v>4</v>
      </c>
      <c r="AD11">
        <v>3</v>
      </c>
    </row>
    <row r="12" spans="1:30" x14ac:dyDescent="0.35">
      <c r="A12" s="28" t="s">
        <v>19</v>
      </c>
      <c r="B12" s="4" t="s">
        <v>5</v>
      </c>
      <c r="C12" s="6" t="s">
        <v>6</v>
      </c>
      <c r="D12" s="5" t="s">
        <v>10</v>
      </c>
      <c r="E12" s="4" t="s">
        <v>14</v>
      </c>
      <c r="F12" s="10">
        <v>157</v>
      </c>
      <c r="G12" s="9">
        <v>2</v>
      </c>
      <c r="H12" s="9">
        <v>2</v>
      </c>
      <c r="I12" s="9">
        <v>4</v>
      </c>
      <c r="J12" s="9">
        <v>6</v>
      </c>
      <c r="K12" s="9">
        <v>4</v>
      </c>
      <c r="L12" s="9">
        <v>5</v>
      </c>
      <c r="M12" s="9">
        <v>2</v>
      </c>
      <c r="Z12">
        <f t="shared" si="0"/>
        <v>25</v>
      </c>
      <c r="AA12">
        <v>2</v>
      </c>
      <c r="AB12">
        <v>5</v>
      </c>
      <c r="AC12">
        <v>4</v>
      </c>
      <c r="AD12">
        <v>6</v>
      </c>
    </row>
    <row r="13" spans="1:30" x14ac:dyDescent="0.35">
      <c r="A13" s="31" t="s">
        <v>20</v>
      </c>
      <c r="B13" s="11" t="s">
        <v>5</v>
      </c>
      <c r="C13" s="12" t="s">
        <v>21</v>
      </c>
      <c r="D13" s="4" t="s">
        <v>7</v>
      </c>
      <c r="E13" s="4" t="s">
        <v>14</v>
      </c>
      <c r="F13" s="7">
        <v>140</v>
      </c>
      <c r="G13" s="7">
        <v>1</v>
      </c>
      <c r="H13" s="7">
        <v>3</v>
      </c>
      <c r="I13" s="33">
        <v>3</v>
      </c>
      <c r="Z13">
        <f t="shared" si="0"/>
        <v>7</v>
      </c>
      <c r="AA13">
        <v>3</v>
      </c>
      <c r="AB13">
        <v>3</v>
      </c>
    </row>
    <row r="14" spans="1:30" x14ac:dyDescent="0.35">
      <c r="A14" s="28" t="s">
        <v>22</v>
      </c>
      <c r="B14" s="4" t="s">
        <v>5</v>
      </c>
      <c r="C14" s="6" t="s">
        <v>21</v>
      </c>
      <c r="D14" s="4" t="s">
        <v>7</v>
      </c>
      <c r="E14" s="4" t="s">
        <v>14</v>
      </c>
      <c r="F14" s="7">
        <v>145</v>
      </c>
      <c r="G14">
        <v>1</v>
      </c>
      <c r="H14">
        <v>8</v>
      </c>
      <c r="I14" s="33">
        <v>3</v>
      </c>
      <c r="Z14">
        <f t="shared" si="0"/>
        <v>12</v>
      </c>
      <c r="AA14">
        <v>3</v>
      </c>
      <c r="AB14" s="22">
        <v>8</v>
      </c>
    </row>
    <row r="15" spans="1:30" x14ac:dyDescent="0.35">
      <c r="A15" s="28" t="s">
        <v>23</v>
      </c>
      <c r="B15" s="4" t="s">
        <v>5</v>
      </c>
      <c r="C15" s="6" t="s">
        <v>21</v>
      </c>
      <c r="D15" s="4" t="s">
        <v>7</v>
      </c>
      <c r="E15" s="4" t="s">
        <v>14</v>
      </c>
      <c r="F15" s="7">
        <v>146</v>
      </c>
      <c r="G15" s="7">
        <v>1</v>
      </c>
      <c r="H15" s="7">
        <v>2</v>
      </c>
      <c r="I15" s="32">
        <v>2</v>
      </c>
      <c r="J15" s="7">
        <v>3</v>
      </c>
      <c r="K15" s="7">
        <v>4</v>
      </c>
      <c r="Z15">
        <f t="shared" si="0"/>
        <v>12</v>
      </c>
      <c r="AA15">
        <v>4</v>
      </c>
      <c r="AB15">
        <v>3</v>
      </c>
      <c r="AC15">
        <v>2</v>
      </c>
      <c r="AD15">
        <v>2</v>
      </c>
    </row>
    <row r="16" spans="1:30" x14ac:dyDescent="0.35">
      <c r="A16" s="28" t="s">
        <v>24</v>
      </c>
      <c r="B16" s="4" t="s">
        <v>5</v>
      </c>
      <c r="C16" s="6" t="s">
        <v>21</v>
      </c>
      <c r="D16" s="4" t="s">
        <v>7</v>
      </c>
      <c r="E16" s="4" t="s">
        <v>14</v>
      </c>
      <c r="F16" s="7">
        <v>150</v>
      </c>
      <c r="G16" s="7">
        <v>3</v>
      </c>
      <c r="H16" s="7">
        <v>5</v>
      </c>
      <c r="I16" s="32">
        <v>4</v>
      </c>
      <c r="J16" s="7">
        <v>4</v>
      </c>
      <c r="K16" s="7">
        <v>1</v>
      </c>
      <c r="Z16">
        <f t="shared" si="0"/>
        <v>17</v>
      </c>
      <c r="AA16">
        <v>1</v>
      </c>
      <c r="AB16">
        <v>4</v>
      </c>
      <c r="AC16">
        <v>4</v>
      </c>
      <c r="AD16">
        <v>5</v>
      </c>
    </row>
    <row r="17" spans="1:30" x14ac:dyDescent="0.35">
      <c r="A17" s="28" t="s">
        <v>25</v>
      </c>
      <c r="B17" s="4" t="s">
        <v>5</v>
      </c>
      <c r="C17" s="6" t="s">
        <v>21</v>
      </c>
      <c r="D17" s="4" t="s">
        <v>7</v>
      </c>
      <c r="E17" s="4" t="s">
        <v>8</v>
      </c>
      <c r="F17" s="7">
        <v>144</v>
      </c>
      <c r="G17" s="7">
        <v>2</v>
      </c>
      <c r="H17" s="7">
        <v>5</v>
      </c>
      <c r="I17" s="7">
        <v>4</v>
      </c>
      <c r="Z17">
        <f t="shared" si="0"/>
        <v>11</v>
      </c>
      <c r="AA17">
        <v>4</v>
      </c>
      <c r="AB17">
        <v>5</v>
      </c>
    </row>
    <row r="18" spans="1:30" x14ac:dyDescent="0.35">
      <c r="A18" s="28" t="s">
        <v>26</v>
      </c>
      <c r="B18" s="4" t="s">
        <v>5</v>
      </c>
      <c r="C18" s="6" t="s">
        <v>21</v>
      </c>
      <c r="D18" s="5" t="s">
        <v>10</v>
      </c>
      <c r="E18" s="4" t="s">
        <v>8</v>
      </c>
      <c r="F18" s="7">
        <v>157</v>
      </c>
      <c r="G18" s="7">
        <v>1</v>
      </c>
      <c r="H18" s="7">
        <v>3</v>
      </c>
      <c r="I18" s="7">
        <v>3</v>
      </c>
      <c r="J18" s="7">
        <v>3</v>
      </c>
      <c r="K18" s="7">
        <v>3</v>
      </c>
      <c r="L18" s="7">
        <v>5</v>
      </c>
      <c r="M18" s="7">
        <v>3</v>
      </c>
      <c r="N18" s="7">
        <v>3</v>
      </c>
      <c r="O18" s="7">
        <v>0</v>
      </c>
      <c r="Z18">
        <f t="shared" si="0"/>
        <v>24</v>
      </c>
      <c r="AA18">
        <v>0</v>
      </c>
      <c r="AB18" s="7">
        <v>3</v>
      </c>
      <c r="AC18">
        <v>3</v>
      </c>
      <c r="AD18">
        <v>5</v>
      </c>
    </row>
    <row r="19" spans="1:30" x14ac:dyDescent="0.35">
      <c r="A19" s="28" t="s">
        <v>27</v>
      </c>
      <c r="B19" s="4" t="s">
        <v>5</v>
      </c>
      <c r="C19" s="6" t="s">
        <v>21</v>
      </c>
      <c r="D19" s="5" t="s">
        <v>10</v>
      </c>
      <c r="E19" s="4" t="s">
        <v>8</v>
      </c>
      <c r="F19" s="7">
        <v>163</v>
      </c>
      <c r="G19" s="7">
        <v>1</v>
      </c>
      <c r="H19" s="7">
        <v>1</v>
      </c>
      <c r="I19" s="7">
        <v>1</v>
      </c>
      <c r="J19" s="7">
        <v>1</v>
      </c>
      <c r="K19" s="7">
        <v>3</v>
      </c>
      <c r="L19" s="7">
        <v>3</v>
      </c>
      <c r="M19" s="7">
        <v>3</v>
      </c>
      <c r="N19" s="7">
        <v>4</v>
      </c>
      <c r="O19" s="7">
        <v>3</v>
      </c>
      <c r="P19" s="7">
        <v>5</v>
      </c>
      <c r="Q19" s="7">
        <v>4</v>
      </c>
      <c r="R19" s="7"/>
      <c r="S19" s="7"/>
      <c r="T19" s="7"/>
      <c r="U19" s="7"/>
      <c r="V19" s="7"/>
      <c r="W19" s="7"/>
      <c r="X19" s="7"/>
      <c r="Y19" s="7"/>
      <c r="Z19" s="7">
        <f t="shared" si="0"/>
        <v>29</v>
      </c>
      <c r="AA19" s="7">
        <v>4</v>
      </c>
      <c r="AB19" s="7">
        <v>5</v>
      </c>
      <c r="AC19">
        <v>3</v>
      </c>
      <c r="AD19" s="7">
        <v>4</v>
      </c>
    </row>
    <row r="20" spans="1:30" x14ac:dyDescent="0.35">
      <c r="A20" s="28" t="s">
        <v>28</v>
      </c>
      <c r="B20" s="4" t="s">
        <v>5</v>
      </c>
      <c r="C20" s="6" t="s">
        <v>21</v>
      </c>
      <c r="D20" s="5" t="s">
        <v>10</v>
      </c>
      <c r="E20" s="4" t="s">
        <v>8</v>
      </c>
      <c r="F20" s="10">
        <v>150</v>
      </c>
      <c r="G20" s="9">
        <v>2</v>
      </c>
      <c r="H20" s="9">
        <v>4</v>
      </c>
      <c r="I20" s="33">
        <v>4</v>
      </c>
      <c r="J20" s="7">
        <v>3</v>
      </c>
      <c r="K20" s="7">
        <v>3</v>
      </c>
      <c r="Z20">
        <f t="shared" si="0"/>
        <v>16</v>
      </c>
      <c r="AA20">
        <v>3</v>
      </c>
      <c r="AB20">
        <v>3</v>
      </c>
      <c r="AC20">
        <v>4</v>
      </c>
      <c r="AD20">
        <v>4</v>
      </c>
    </row>
    <row r="21" spans="1:30" ht="15" thickBot="1" x14ac:dyDescent="0.4">
      <c r="A21" s="30" t="s">
        <v>29</v>
      </c>
      <c r="B21" s="13" t="s">
        <v>5</v>
      </c>
      <c r="C21" s="14" t="s">
        <v>21</v>
      </c>
      <c r="D21" s="5" t="s">
        <v>10</v>
      </c>
      <c r="E21" s="4" t="s">
        <v>14</v>
      </c>
      <c r="F21" s="10">
        <v>147</v>
      </c>
      <c r="G21" s="9">
        <v>1</v>
      </c>
      <c r="H21" s="9">
        <v>2</v>
      </c>
      <c r="I21" s="33">
        <v>4</v>
      </c>
      <c r="J21" s="7">
        <v>3</v>
      </c>
      <c r="K21" s="7">
        <v>4</v>
      </c>
      <c r="Z21">
        <f t="shared" si="0"/>
        <v>14</v>
      </c>
      <c r="AA21">
        <v>4</v>
      </c>
      <c r="AB21">
        <v>3</v>
      </c>
      <c r="AC21">
        <v>4</v>
      </c>
      <c r="AD21">
        <v>2</v>
      </c>
    </row>
    <row r="22" spans="1:30" ht="15" thickTop="1" x14ac:dyDescent="0.35">
      <c r="A22" s="29" t="s">
        <v>30</v>
      </c>
      <c r="B22" s="15" t="s">
        <v>31</v>
      </c>
      <c r="C22" s="16" t="s">
        <v>6</v>
      </c>
      <c r="D22" s="4" t="s">
        <v>7</v>
      </c>
      <c r="E22" s="4" t="s">
        <v>11</v>
      </c>
      <c r="F22" s="7">
        <v>146</v>
      </c>
      <c r="G22" s="7">
        <v>1</v>
      </c>
      <c r="H22" s="7">
        <v>3</v>
      </c>
      <c r="I22" s="7">
        <v>2</v>
      </c>
      <c r="J22" s="7">
        <v>1</v>
      </c>
      <c r="K22" s="7">
        <v>3</v>
      </c>
      <c r="L22" s="7">
        <v>5</v>
      </c>
      <c r="M22" s="7">
        <v>1</v>
      </c>
      <c r="Z22">
        <f t="shared" si="0"/>
        <v>16</v>
      </c>
      <c r="AA22">
        <v>1</v>
      </c>
      <c r="AB22" s="7">
        <v>5</v>
      </c>
      <c r="AC22">
        <v>3</v>
      </c>
      <c r="AD22">
        <v>1</v>
      </c>
    </row>
    <row r="23" spans="1:30" x14ac:dyDescent="0.35">
      <c r="A23" s="28" t="s">
        <v>32</v>
      </c>
      <c r="B23" s="4" t="s">
        <v>31</v>
      </c>
      <c r="C23" s="6" t="s">
        <v>21</v>
      </c>
      <c r="D23" s="4" t="s">
        <v>7</v>
      </c>
      <c r="E23" s="4" t="s">
        <v>14</v>
      </c>
      <c r="F23" s="7">
        <v>165</v>
      </c>
      <c r="G23" s="7">
        <v>3</v>
      </c>
      <c r="H23" s="7">
        <v>5</v>
      </c>
      <c r="I23" s="7">
        <v>4</v>
      </c>
      <c r="J23" s="7">
        <v>14</v>
      </c>
      <c r="K23" s="7">
        <v>4</v>
      </c>
      <c r="L23" s="7">
        <v>5</v>
      </c>
      <c r="M23" s="7">
        <v>1</v>
      </c>
      <c r="Z23">
        <f t="shared" si="0"/>
        <v>36</v>
      </c>
      <c r="AA23">
        <v>1</v>
      </c>
      <c r="AB23" s="7">
        <v>5</v>
      </c>
      <c r="AC23">
        <v>4</v>
      </c>
      <c r="AD23">
        <v>14</v>
      </c>
    </row>
    <row r="24" spans="1:30" x14ac:dyDescent="0.35">
      <c r="A24" s="28" t="s">
        <v>33</v>
      </c>
      <c r="B24" s="4" t="s">
        <v>31</v>
      </c>
      <c r="C24" s="6" t="s">
        <v>21</v>
      </c>
      <c r="D24" s="5" t="s">
        <v>10</v>
      </c>
      <c r="E24" s="4" t="s">
        <v>14</v>
      </c>
      <c r="F24" s="10">
        <v>167</v>
      </c>
      <c r="G24" s="10">
        <v>2</v>
      </c>
      <c r="H24" s="10">
        <v>3</v>
      </c>
      <c r="I24" s="10">
        <v>4</v>
      </c>
      <c r="J24" s="10">
        <v>4</v>
      </c>
      <c r="K24" s="7">
        <v>4</v>
      </c>
      <c r="L24" s="7">
        <v>4</v>
      </c>
      <c r="M24" s="7">
        <v>5</v>
      </c>
      <c r="N24" s="7">
        <v>7</v>
      </c>
      <c r="O24" s="7">
        <v>0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>
        <f t="shared" si="0"/>
        <v>33</v>
      </c>
      <c r="AA24" s="20">
        <v>0</v>
      </c>
      <c r="AB24" s="7">
        <v>7</v>
      </c>
      <c r="AC24" s="10">
        <v>5</v>
      </c>
      <c r="AD24" s="10">
        <v>4</v>
      </c>
    </row>
    <row r="25" spans="1:30" ht="15" thickBot="1" x14ac:dyDescent="0.4">
      <c r="A25" s="30" t="s">
        <v>34</v>
      </c>
      <c r="B25" s="13" t="s">
        <v>31</v>
      </c>
      <c r="C25" s="14" t="s">
        <v>21</v>
      </c>
      <c r="D25" s="5" t="s">
        <v>10</v>
      </c>
      <c r="E25" s="4" t="s">
        <v>14</v>
      </c>
      <c r="F25" s="10">
        <v>155</v>
      </c>
      <c r="G25" s="10">
        <v>2</v>
      </c>
      <c r="H25" s="10">
        <v>4</v>
      </c>
      <c r="I25" s="10">
        <v>4</v>
      </c>
      <c r="J25" s="10">
        <v>4</v>
      </c>
      <c r="K25" s="7">
        <v>3</v>
      </c>
      <c r="L25" s="7">
        <v>8</v>
      </c>
      <c r="M25" s="7">
        <v>1</v>
      </c>
      <c r="Z25" s="20">
        <f t="shared" si="0"/>
        <v>26</v>
      </c>
      <c r="AA25" s="20">
        <v>1</v>
      </c>
      <c r="AB25" s="10">
        <v>8</v>
      </c>
      <c r="AC25" s="10">
        <v>3</v>
      </c>
      <c r="AD25" s="10">
        <v>4</v>
      </c>
    </row>
    <row r="26" spans="1:30" ht="15" thickTop="1" x14ac:dyDescent="0.35">
      <c r="A26" s="28" t="s">
        <v>37</v>
      </c>
      <c r="B26" s="4" t="s">
        <v>35</v>
      </c>
      <c r="C26" s="6" t="s">
        <v>36</v>
      </c>
      <c r="D26" s="6" t="s">
        <v>10</v>
      </c>
      <c r="E26" s="6" t="s">
        <v>14</v>
      </c>
      <c r="F26" s="17">
        <v>162</v>
      </c>
      <c r="G26">
        <v>2</v>
      </c>
      <c r="H26">
        <v>3</v>
      </c>
      <c r="I26">
        <v>3</v>
      </c>
      <c r="J26">
        <v>3</v>
      </c>
      <c r="K26">
        <v>3</v>
      </c>
      <c r="L26" s="7">
        <v>2</v>
      </c>
      <c r="M26" s="7">
        <v>3</v>
      </c>
      <c r="N26">
        <v>2</v>
      </c>
      <c r="O26">
        <v>2</v>
      </c>
      <c r="Z26" s="20">
        <f t="shared" si="0"/>
        <v>23</v>
      </c>
      <c r="AA26">
        <v>2</v>
      </c>
      <c r="AB26" s="7">
        <v>2</v>
      </c>
      <c r="AC26" s="10">
        <v>3</v>
      </c>
      <c r="AD26" s="10">
        <v>2</v>
      </c>
    </row>
    <row r="27" spans="1:30" x14ac:dyDescent="0.35">
      <c r="A27" s="31" t="s">
        <v>38</v>
      </c>
      <c r="B27" s="11" t="s">
        <v>35</v>
      </c>
      <c r="C27" s="12" t="s">
        <v>6</v>
      </c>
      <c r="D27" s="4" t="s">
        <v>7</v>
      </c>
      <c r="E27" s="4" t="s">
        <v>14</v>
      </c>
      <c r="F27" s="7">
        <v>129</v>
      </c>
      <c r="G27" s="7">
        <v>1</v>
      </c>
      <c r="H27" s="7">
        <v>2</v>
      </c>
      <c r="I27" s="32">
        <v>2</v>
      </c>
      <c r="J27" s="7">
        <v>2</v>
      </c>
      <c r="K27" s="7">
        <v>2</v>
      </c>
      <c r="Z27" s="20">
        <f t="shared" si="0"/>
        <v>9</v>
      </c>
      <c r="AA27">
        <v>2</v>
      </c>
      <c r="AB27">
        <v>2</v>
      </c>
      <c r="AC27" s="10">
        <v>2</v>
      </c>
      <c r="AD27" s="10">
        <v>2</v>
      </c>
    </row>
    <row r="28" spans="1:30" x14ac:dyDescent="0.35">
      <c r="A28" s="28" t="s">
        <v>39</v>
      </c>
      <c r="B28" s="4" t="s">
        <v>35</v>
      </c>
      <c r="C28" s="6" t="s">
        <v>6</v>
      </c>
      <c r="D28" s="4" t="s">
        <v>7</v>
      </c>
      <c r="E28" s="4" t="s">
        <v>14</v>
      </c>
      <c r="F28" s="7">
        <v>139</v>
      </c>
      <c r="G28" s="7">
        <v>2</v>
      </c>
      <c r="H28" s="7">
        <v>2</v>
      </c>
      <c r="I28" s="7">
        <v>2</v>
      </c>
      <c r="J28" s="7">
        <v>2</v>
      </c>
      <c r="K28" s="7">
        <v>2</v>
      </c>
      <c r="L28" s="7">
        <v>2</v>
      </c>
      <c r="M28" s="7">
        <v>1</v>
      </c>
      <c r="N28" s="7">
        <v>2</v>
      </c>
      <c r="O28" s="7">
        <v>2</v>
      </c>
      <c r="Z28" s="20">
        <f t="shared" si="0"/>
        <v>17</v>
      </c>
      <c r="AA28">
        <v>2</v>
      </c>
      <c r="AB28">
        <v>2</v>
      </c>
      <c r="AC28" s="10">
        <v>1</v>
      </c>
      <c r="AD28" s="10">
        <v>2</v>
      </c>
    </row>
    <row r="29" spans="1:30" x14ac:dyDescent="0.35">
      <c r="A29" s="28" t="s">
        <v>40</v>
      </c>
      <c r="B29" s="4" t="s">
        <v>35</v>
      </c>
      <c r="C29" s="6" t="s">
        <v>6</v>
      </c>
      <c r="D29" s="5" t="s">
        <v>10</v>
      </c>
      <c r="E29" s="4" t="s">
        <v>14</v>
      </c>
      <c r="F29" s="10">
        <v>136</v>
      </c>
      <c r="G29" s="9">
        <v>1</v>
      </c>
      <c r="H29" s="9">
        <v>1</v>
      </c>
      <c r="I29" s="9">
        <v>1</v>
      </c>
      <c r="J29" s="9">
        <v>2</v>
      </c>
      <c r="K29" s="9">
        <v>2</v>
      </c>
      <c r="L29" s="7">
        <v>2</v>
      </c>
      <c r="M29" s="7">
        <v>1</v>
      </c>
      <c r="N29" s="9">
        <v>2</v>
      </c>
      <c r="O29" s="9">
        <v>3</v>
      </c>
      <c r="Z29" s="20">
        <f t="shared" si="0"/>
        <v>15</v>
      </c>
      <c r="AA29">
        <v>3</v>
      </c>
      <c r="AB29">
        <v>2</v>
      </c>
      <c r="AC29" s="10">
        <v>1</v>
      </c>
      <c r="AD29" s="10">
        <v>2</v>
      </c>
    </row>
    <row r="30" spans="1:30" x14ac:dyDescent="0.35">
      <c r="A30" s="28" t="s">
        <v>41</v>
      </c>
      <c r="B30" s="4" t="s">
        <v>35</v>
      </c>
      <c r="C30" s="6" t="s">
        <v>6</v>
      </c>
      <c r="D30" s="5" t="s">
        <v>10</v>
      </c>
      <c r="E30" s="4" t="s">
        <v>14</v>
      </c>
      <c r="F30" s="8">
        <v>139</v>
      </c>
      <c r="G30" s="9">
        <v>1</v>
      </c>
      <c r="H30" s="9">
        <v>1</v>
      </c>
      <c r="I30" s="9">
        <v>1</v>
      </c>
      <c r="J30" s="9">
        <v>3</v>
      </c>
      <c r="K30" s="9">
        <v>3</v>
      </c>
      <c r="L30" s="7">
        <v>2</v>
      </c>
      <c r="M30" s="7">
        <v>2</v>
      </c>
      <c r="N30" s="9">
        <v>2</v>
      </c>
      <c r="O30" s="9">
        <v>3</v>
      </c>
      <c r="Z30" s="20">
        <f t="shared" si="0"/>
        <v>18</v>
      </c>
      <c r="AA30">
        <v>3</v>
      </c>
      <c r="AB30">
        <v>2</v>
      </c>
      <c r="AC30" s="10">
        <v>2</v>
      </c>
      <c r="AD30" s="10">
        <v>2</v>
      </c>
    </row>
    <row r="31" spans="1:30" x14ac:dyDescent="0.35">
      <c r="A31" s="28" t="s">
        <v>42</v>
      </c>
      <c r="B31" s="4" t="s">
        <v>35</v>
      </c>
      <c r="C31" s="6" t="s">
        <v>6</v>
      </c>
      <c r="D31" s="5" t="s">
        <v>10</v>
      </c>
      <c r="E31" s="4" t="s">
        <v>14</v>
      </c>
      <c r="F31" s="10">
        <v>142</v>
      </c>
      <c r="G31" s="9">
        <v>1</v>
      </c>
      <c r="H31" s="9">
        <v>2</v>
      </c>
      <c r="I31" s="9">
        <v>2</v>
      </c>
      <c r="J31" s="9">
        <v>3</v>
      </c>
      <c r="K31" s="9">
        <v>2</v>
      </c>
      <c r="L31" s="7">
        <v>3</v>
      </c>
      <c r="M31" s="7">
        <v>3</v>
      </c>
      <c r="N31" s="9">
        <v>2</v>
      </c>
      <c r="O31" s="9">
        <v>3</v>
      </c>
      <c r="Z31" s="20">
        <f t="shared" si="0"/>
        <v>21</v>
      </c>
      <c r="AA31">
        <v>3</v>
      </c>
      <c r="AB31">
        <v>2</v>
      </c>
      <c r="AC31" s="10">
        <v>3</v>
      </c>
      <c r="AD31" s="10">
        <v>3</v>
      </c>
    </row>
    <row r="32" spans="1:30" x14ac:dyDescent="0.35">
      <c r="A32" s="28" t="s">
        <v>79</v>
      </c>
      <c r="B32" s="4" t="s">
        <v>35</v>
      </c>
      <c r="E32" s="4"/>
      <c r="F32" s="10"/>
      <c r="G32" s="9">
        <v>1</v>
      </c>
      <c r="H32" s="9">
        <v>1</v>
      </c>
      <c r="I32" s="9">
        <v>2</v>
      </c>
      <c r="J32" s="9">
        <v>2</v>
      </c>
      <c r="K32" s="9">
        <v>2</v>
      </c>
      <c r="L32" s="9">
        <v>2</v>
      </c>
      <c r="M32" s="9">
        <v>4</v>
      </c>
      <c r="N32" s="9">
        <v>3</v>
      </c>
      <c r="O32" s="9">
        <v>3</v>
      </c>
      <c r="P32" s="9">
        <v>2</v>
      </c>
      <c r="Q32" s="9">
        <v>2</v>
      </c>
      <c r="R32" s="9">
        <v>2</v>
      </c>
      <c r="S32" s="9">
        <v>1</v>
      </c>
      <c r="T32" s="9"/>
      <c r="U32" s="9"/>
      <c r="V32" s="9"/>
      <c r="W32" s="9"/>
      <c r="X32" s="9"/>
      <c r="Y32" s="9"/>
      <c r="Z32" s="9">
        <f t="shared" si="0"/>
        <v>27</v>
      </c>
      <c r="AA32">
        <v>1</v>
      </c>
      <c r="AB32">
        <v>2</v>
      </c>
      <c r="AC32" s="10">
        <v>2</v>
      </c>
      <c r="AD32" s="10">
        <v>2</v>
      </c>
    </row>
    <row r="33" spans="1:30" x14ac:dyDescent="0.35">
      <c r="A33" s="28" t="s">
        <v>43</v>
      </c>
      <c r="B33" s="4" t="s">
        <v>35</v>
      </c>
      <c r="C33" s="6" t="s">
        <v>6</v>
      </c>
      <c r="D33" s="5" t="s">
        <v>10</v>
      </c>
      <c r="E33" s="4" t="s">
        <v>14</v>
      </c>
      <c r="F33" s="10">
        <v>151</v>
      </c>
      <c r="G33" s="9">
        <v>1</v>
      </c>
      <c r="H33" s="9">
        <v>1</v>
      </c>
      <c r="I33" s="9">
        <v>1</v>
      </c>
      <c r="J33" s="9">
        <v>1</v>
      </c>
      <c r="K33" s="9">
        <v>1</v>
      </c>
      <c r="L33" s="9">
        <v>2</v>
      </c>
      <c r="M33" s="9">
        <v>1</v>
      </c>
      <c r="N33" s="9">
        <v>2</v>
      </c>
      <c r="O33" s="9">
        <v>1</v>
      </c>
      <c r="P33" s="9">
        <v>2</v>
      </c>
      <c r="Z33" s="9">
        <f t="shared" si="0"/>
        <v>13</v>
      </c>
      <c r="AA33">
        <v>2</v>
      </c>
      <c r="AB33">
        <v>1</v>
      </c>
      <c r="AC33" s="10">
        <v>2</v>
      </c>
      <c r="AD33" s="10">
        <v>1</v>
      </c>
    </row>
    <row r="34" spans="1:30" x14ac:dyDescent="0.35">
      <c r="A34" s="28" t="s">
        <v>80</v>
      </c>
      <c r="B34" s="4" t="s">
        <v>35</v>
      </c>
      <c r="E34" s="4"/>
      <c r="F34" s="10"/>
      <c r="G34" s="9">
        <v>2</v>
      </c>
      <c r="H34" s="9">
        <v>6</v>
      </c>
      <c r="I34" s="9"/>
      <c r="J34" s="9"/>
      <c r="K34" s="9"/>
      <c r="L34" s="9"/>
      <c r="M34" s="9"/>
      <c r="N34" s="9"/>
      <c r="O34" s="9"/>
      <c r="Z34" s="9">
        <f t="shared" si="0"/>
        <v>8</v>
      </c>
      <c r="AA34">
        <v>2</v>
      </c>
      <c r="AB34" t="s">
        <v>81</v>
      </c>
    </row>
    <row r="35" spans="1:30" x14ac:dyDescent="0.35">
      <c r="A35" s="28" t="s">
        <v>44</v>
      </c>
      <c r="B35" s="4" t="s">
        <v>35</v>
      </c>
      <c r="C35" s="6" t="s">
        <v>6</v>
      </c>
      <c r="D35" s="5" t="s">
        <v>10</v>
      </c>
      <c r="E35" s="4" t="s">
        <v>14</v>
      </c>
      <c r="F35" s="10">
        <v>141</v>
      </c>
      <c r="G35" s="9">
        <v>2</v>
      </c>
      <c r="H35" s="9">
        <v>2</v>
      </c>
      <c r="I35" s="9">
        <v>3</v>
      </c>
      <c r="J35" s="9">
        <v>4</v>
      </c>
      <c r="K35" s="9">
        <v>3</v>
      </c>
      <c r="L35" s="9">
        <v>3</v>
      </c>
      <c r="M35" s="9">
        <v>3</v>
      </c>
      <c r="Z35" s="9">
        <f t="shared" si="0"/>
        <v>20</v>
      </c>
      <c r="AA35">
        <v>3</v>
      </c>
      <c r="AB35">
        <v>3</v>
      </c>
      <c r="AC35">
        <v>3</v>
      </c>
      <c r="AD35">
        <v>4</v>
      </c>
    </row>
    <row r="36" spans="1:30" x14ac:dyDescent="0.35">
      <c r="A36" s="28" t="s">
        <v>45</v>
      </c>
      <c r="B36" s="4" t="s">
        <v>35</v>
      </c>
      <c r="C36" s="6" t="s">
        <v>6</v>
      </c>
      <c r="D36" s="5" t="s">
        <v>10</v>
      </c>
      <c r="E36" s="4" t="s">
        <v>8</v>
      </c>
      <c r="F36" s="8">
        <v>139</v>
      </c>
      <c r="G36" s="9">
        <v>1</v>
      </c>
      <c r="H36" s="9">
        <v>2</v>
      </c>
      <c r="I36" s="9">
        <v>2</v>
      </c>
      <c r="J36" s="9">
        <v>4</v>
      </c>
      <c r="K36" s="9">
        <v>3</v>
      </c>
      <c r="L36" s="9">
        <v>3</v>
      </c>
      <c r="M36" s="9">
        <v>3</v>
      </c>
      <c r="Z36" s="9">
        <f t="shared" si="0"/>
        <v>18</v>
      </c>
      <c r="AA36">
        <v>3</v>
      </c>
      <c r="AB36">
        <v>3</v>
      </c>
      <c r="AC36">
        <v>3</v>
      </c>
      <c r="AD36">
        <v>4</v>
      </c>
    </row>
    <row r="37" spans="1:30" x14ac:dyDescent="0.35">
      <c r="A37" s="28" t="s">
        <v>46</v>
      </c>
      <c r="B37" s="4" t="s">
        <v>35</v>
      </c>
      <c r="C37" s="6" t="s">
        <v>6</v>
      </c>
      <c r="D37" s="5" t="s">
        <v>10</v>
      </c>
      <c r="E37" s="4" t="s">
        <v>14</v>
      </c>
      <c r="F37" s="10">
        <v>151</v>
      </c>
      <c r="G37" s="9">
        <v>2</v>
      </c>
      <c r="H37" s="9">
        <v>1</v>
      </c>
      <c r="I37" s="9">
        <v>1</v>
      </c>
      <c r="J37" s="9">
        <v>3</v>
      </c>
      <c r="K37" s="9">
        <v>3</v>
      </c>
      <c r="L37" s="9">
        <v>2</v>
      </c>
      <c r="M37" s="9">
        <v>2</v>
      </c>
      <c r="N37" s="9">
        <v>3</v>
      </c>
      <c r="O37" s="9">
        <v>3</v>
      </c>
      <c r="P37" s="9">
        <v>2</v>
      </c>
      <c r="Q37" s="9">
        <v>2</v>
      </c>
      <c r="R37" s="9">
        <v>3</v>
      </c>
      <c r="S37" s="9">
        <v>3</v>
      </c>
      <c r="T37" s="9"/>
      <c r="U37" s="9"/>
      <c r="V37" s="9"/>
      <c r="W37" s="9"/>
      <c r="X37" s="9"/>
      <c r="Y37" s="9"/>
      <c r="Z37" s="9">
        <f t="shared" si="0"/>
        <v>30</v>
      </c>
      <c r="AA37">
        <v>3</v>
      </c>
      <c r="AB37">
        <v>3</v>
      </c>
      <c r="AC37">
        <v>2</v>
      </c>
      <c r="AD37">
        <v>2</v>
      </c>
    </row>
    <row r="38" spans="1:30" x14ac:dyDescent="0.35">
      <c r="A38" s="29" t="s">
        <v>47</v>
      </c>
      <c r="B38" s="15" t="s">
        <v>35</v>
      </c>
      <c r="C38" s="16" t="s">
        <v>6</v>
      </c>
      <c r="D38" s="5" t="s">
        <v>10</v>
      </c>
      <c r="E38" s="4" t="s">
        <v>14</v>
      </c>
      <c r="F38" s="8">
        <v>146</v>
      </c>
      <c r="G38" s="9">
        <v>1</v>
      </c>
      <c r="H38" s="9">
        <v>2</v>
      </c>
      <c r="I38" s="9">
        <v>4</v>
      </c>
      <c r="J38" s="9">
        <v>3</v>
      </c>
      <c r="K38" s="9">
        <v>4</v>
      </c>
      <c r="L38" s="9">
        <v>3</v>
      </c>
      <c r="M38" s="9">
        <v>4</v>
      </c>
      <c r="N38" s="9">
        <v>3</v>
      </c>
      <c r="O38" s="9">
        <v>1</v>
      </c>
      <c r="P38" s="9"/>
      <c r="Q38" s="9"/>
      <c r="R38" s="9"/>
      <c r="S38" s="9"/>
      <c r="T38" s="9"/>
      <c r="U38" s="9"/>
      <c r="V38" s="9"/>
      <c r="W38" s="9"/>
      <c r="X38" s="9"/>
      <c r="Y38" s="9"/>
      <c r="Z38" s="9">
        <f t="shared" si="0"/>
        <v>25</v>
      </c>
      <c r="AA38">
        <v>1</v>
      </c>
      <c r="AB38">
        <v>3</v>
      </c>
      <c r="AC38">
        <v>4</v>
      </c>
      <c r="AD38">
        <v>3</v>
      </c>
    </row>
    <row r="39" spans="1:30" x14ac:dyDescent="0.35">
      <c r="A39" s="28" t="s">
        <v>48</v>
      </c>
      <c r="B39" s="4" t="s">
        <v>35</v>
      </c>
      <c r="C39" s="6" t="s">
        <v>21</v>
      </c>
      <c r="D39" s="4" t="s">
        <v>7</v>
      </c>
      <c r="E39" s="4" t="s">
        <v>8</v>
      </c>
      <c r="F39" s="7">
        <v>139</v>
      </c>
      <c r="G39" s="7">
        <v>1</v>
      </c>
      <c r="H39" s="7">
        <v>2</v>
      </c>
      <c r="I39" s="7">
        <v>2</v>
      </c>
      <c r="J39" s="7">
        <v>2</v>
      </c>
      <c r="K39" s="7">
        <v>2</v>
      </c>
      <c r="L39" s="7">
        <v>2</v>
      </c>
      <c r="M39" s="7">
        <v>2</v>
      </c>
      <c r="N39" s="7">
        <v>2</v>
      </c>
      <c r="O39" s="7">
        <v>2</v>
      </c>
      <c r="Z39" s="9">
        <f t="shared" si="0"/>
        <v>17</v>
      </c>
      <c r="AA39">
        <v>2</v>
      </c>
      <c r="AB39">
        <v>2</v>
      </c>
      <c r="AC39">
        <v>2</v>
      </c>
      <c r="AD39">
        <v>2</v>
      </c>
    </row>
    <row r="40" spans="1:30" x14ac:dyDescent="0.35">
      <c r="A40" s="28" t="s">
        <v>49</v>
      </c>
      <c r="B40" s="4" t="s">
        <v>35</v>
      </c>
      <c r="C40" s="6" t="s">
        <v>21</v>
      </c>
      <c r="D40" s="5" t="s">
        <v>10</v>
      </c>
      <c r="E40" s="4" t="s">
        <v>11</v>
      </c>
      <c r="F40" s="8">
        <v>151</v>
      </c>
      <c r="G40" s="9">
        <v>1</v>
      </c>
      <c r="H40" s="9">
        <v>1</v>
      </c>
      <c r="I40" s="9">
        <v>1</v>
      </c>
      <c r="J40" s="9">
        <v>1</v>
      </c>
      <c r="K40" s="9">
        <v>1</v>
      </c>
      <c r="L40" s="9">
        <v>2</v>
      </c>
      <c r="M40" s="9">
        <v>2</v>
      </c>
      <c r="N40" s="9">
        <v>2</v>
      </c>
      <c r="O40" s="9">
        <v>3</v>
      </c>
      <c r="P40" s="9">
        <v>3</v>
      </c>
      <c r="Q40" s="9">
        <v>3</v>
      </c>
      <c r="R40" s="9">
        <v>2</v>
      </c>
      <c r="S40" s="9">
        <v>3</v>
      </c>
      <c r="T40" s="9">
        <v>2</v>
      </c>
      <c r="U40" s="9">
        <v>2</v>
      </c>
      <c r="Z40" s="9">
        <f t="shared" si="0"/>
        <v>29</v>
      </c>
      <c r="AA40">
        <v>2</v>
      </c>
      <c r="AB40">
        <v>2</v>
      </c>
      <c r="AC40">
        <v>3</v>
      </c>
      <c r="AD40">
        <v>2</v>
      </c>
    </row>
    <row r="41" spans="1:30" x14ac:dyDescent="0.35">
      <c r="A41" s="28" t="s">
        <v>50</v>
      </c>
      <c r="B41" s="4" t="s">
        <v>35</v>
      </c>
      <c r="C41" s="6" t="s">
        <v>21</v>
      </c>
      <c r="D41" s="5" t="s">
        <v>10</v>
      </c>
      <c r="E41" s="4" t="s">
        <v>11</v>
      </c>
      <c r="F41" s="8">
        <v>168</v>
      </c>
      <c r="G41">
        <v>1</v>
      </c>
      <c r="H41">
        <v>2</v>
      </c>
      <c r="I41">
        <v>3</v>
      </c>
      <c r="J41">
        <v>2</v>
      </c>
      <c r="K41">
        <v>2</v>
      </c>
      <c r="L41">
        <v>2</v>
      </c>
      <c r="M41">
        <v>2</v>
      </c>
      <c r="N41">
        <v>3</v>
      </c>
      <c r="O41">
        <v>2</v>
      </c>
      <c r="P41">
        <v>1</v>
      </c>
      <c r="Q41">
        <v>2</v>
      </c>
      <c r="R41">
        <v>3</v>
      </c>
      <c r="S41">
        <v>3</v>
      </c>
      <c r="T41">
        <v>2</v>
      </c>
      <c r="U41">
        <v>3</v>
      </c>
      <c r="V41">
        <v>3</v>
      </c>
      <c r="W41">
        <v>2</v>
      </c>
      <c r="X41">
        <v>7</v>
      </c>
      <c r="Y41">
        <v>1</v>
      </c>
      <c r="Z41" s="9">
        <f t="shared" si="0"/>
        <v>46</v>
      </c>
      <c r="AA41">
        <v>1</v>
      </c>
      <c r="AB41">
        <v>7</v>
      </c>
      <c r="AC41">
        <v>2</v>
      </c>
      <c r="AD41">
        <v>3</v>
      </c>
    </row>
    <row r="42" spans="1:30" x14ac:dyDescent="0.35">
      <c r="A42" s="28" t="s">
        <v>51</v>
      </c>
      <c r="B42" s="4" t="s">
        <v>35</v>
      </c>
      <c r="C42" s="6" t="s">
        <v>21</v>
      </c>
      <c r="D42" s="5" t="s">
        <v>10</v>
      </c>
      <c r="E42" s="4" t="s">
        <v>11</v>
      </c>
      <c r="F42" s="8">
        <v>140</v>
      </c>
      <c r="G42" s="9">
        <v>1</v>
      </c>
      <c r="H42" s="9">
        <v>1</v>
      </c>
      <c r="I42" s="9">
        <v>1</v>
      </c>
      <c r="J42" s="9">
        <v>1</v>
      </c>
      <c r="K42" s="9">
        <v>2</v>
      </c>
      <c r="L42" s="9">
        <v>2</v>
      </c>
      <c r="M42" s="9">
        <v>2</v>
      </c>
      <c r="N42" s="9">
        <v>2</v>
      </c>
      <c r="O42" s="9">
        <v>2</v>
      </c>
      <c r="P42" s="9">
        <v>2</v>
      </c>
      <c r="Q42" s="9">
        <v>3</v>
      </c>
      <c r="R42" s="9"/>
      <c r="S42" s="9"/>
      <c r="T42" s="9"/>
      <c r="U42" s="9"/>
      <c r="V42" s="9"/>
      <c r="W42" s="9"/>
      <c r="X42" s="9"/>
      <c r="Y42" s="9"/>
      <c r="Z42" s="9">
        <f t="shared" si="0"/>
        <v>19</v>
      </c>
      <c r="AA42" s="9">
        <v>3</v>
      </c>
      <c r="AB42" s="9">
        <v>2</v>
      </c>
      <c r="AC42">
        <v>2</v>
      </c>
      <c r="AD42">
        <v>2</v>
      </c>
    </row>
    <row r="43" spans="1:30" ht="15" thickBot="1" x14ac:dyDescent="0.4">
      <c r="A43" s="30" t="s">
        <v>52</v>
      </c>
      <c r="B43" s="13" t="s">
        <v>35</v>
      </c>
      <c r="C43" s="14" t="s">
        <v>21</v>
      </c>
      <c r="D43" s="5" t="s">
        <v>10</v>
      </c>
      <c r="E43" s="4" t="s">
        <v>14</v>
      </c>
      <c r="F43" s="10">
        <v>141</v>
      </c>
      <c r="G43" s="9">
        <v>2</v>
      </c>
      <c r="H43" s="9">
        <v>2</v>
      </c>
      <c r="I43" s="9">
        <v>3</v>
      </c>
      <c r="J43" s="9">
        <v>4</v>
      </c>
      <c r="K43" s="9">
        <v>3</v>
      </c>
      <c r="L43" s="9">
        <v>3</v>
      </c>
      <c r="M43" s="9">
        <v>3</v>
      </c>
      <c r="Z43" s="9">
        <f t="shared" si="0"/>
        <v>20</v>
      </c>
      <c r="AA43" s="9">
        <v>3</v>
      </c>
      <c r="AB43">
        <v>3</v>
      </c>
      <c r="AC43">
        <v>3</v>
      </c>
      <c r="AD43">
        <v>4</v>
      </c>
    </row>
    <row r="44" spans="1:30" ht="15" thickTop="1" x14ac:dyDescent="0.35">
      <c r="A44" s="28" t="s">
        <v>53</v>
      </c>
      <c r="B44" s="4" t="s">
        <v>54</v>
      </c>
      <c r="C44" s="6" t="s">
        <v>6</v>
      </c>
      <c r="D44" s="4" t="s">
        <v>7</v>
      </c>
      <c r="E44" s="4" t="s">
        <v>11</v>
      </c>
      <c r="F44" s="7">
        <v>137</v>
      </c>
      <c r="G44" s="7">
        <v>2</v>
      </c>
      <c r="H44" s="7">
        <v>3</v>
      </c>
      <c r="I44" s="7">
        <v>2</v>
      </c>
      <c r="J44" s="7">
        <v>2</v>
      </c>
      <c r="K44" s="7">
        <v>2</v>
      </c>
      <c r="L44" s="7">
        <v>3</v>
      </c>
      <c r="M44" s="7">
        <v>1</v>
      </c>
      <c r="Z44" s="9">
        <f t="shared" si="0"/>
        <v>15</v>
      </c>
      <c r="AA44" s="9">
        <v>1</v>
      </c>
      <c r="AB44" s="7">
        <v>3</v>
      </c>
      <c r="AC44">
        <v>2</v>
      </c>
      <c r="AD44">
        <v>2</v>
      </c>
    </row>
    <row r="45" spans="1:30" x14ac:dyDescent="0.35">
      <c r="A45" s="28" t="s">
        <v>55</v>
      </c>
      <c r="B45" s="4" t="s">
        <v>54</v>
      </c>
      <c r="C45" s="6" t="s">
        <v>6</v>
      </c>
      <c r="D45" s="4" t="s">
        <v>7</v>
      </c>
      <c r="E45" s="4" t="s">
        <v>11</v>
      </c>
      <c r="F45" s="7">
        <v>131</v>
      </c>
      <c r="G45" s="7">
        <v>1</v>
      </c>
      <c r="H45" s="7">
        <v>1</v>
      </c>
      <c r="I45" s="7">
        <v>2</v>
      </c>
      <c r="J45" s="7">
        <v>3</v>
      </c>
      <c r="K45" s="7">
        <v>3</v>
      </c>
      <c r="Z45" s="9">
        <f t="shared" si="0"/>
        <v>10</v>
      </c>
      <c r="AA45" s="9">
        <v>3</v>
      </c>
      <c r="AB45">
        <v>3</v>
      </c>
      <c r="AC45">
        <v>2</v>
      </c>
      <c r="AD45">
        <v>1</v>
      </c>
    </row>
    <row r="46" spans="1:30" x14ac:dyDescent="0.35">
      <c r="A46" s="28" t="s">
        <v>56</v>
      </c>
      <c r="B46" s="4" t="s">
        <v>54</v>
      </c>
      <c r="C46" s="6" t="s">
        <v>6</v>
      </c>
      <c r="D46" s="4" t="s">
        <v>7</v>
      </c>
      <c r="E46" s="4" t="s">
        <v>14</v>
      </c>
      <c r="F46" s="7">
        <v>146</v>
      </c>
      <c r="G46" s="7">
        <v>2</v>
      </c>
      <c r="H46" s="7">
        <v>2</v>
      </c>
      <c r="I46" s="7">
        <v>1</v>
      </c>
      <c r="J46" s="7">
        <v>2</v>
      </c>
      <c r="K46" s="7">
        <v>2</v>
      </c>
      <c r="L46" s="7">
        <v>3</v>
      </c>
      <c r="M46" s="7">
        <v>3</v>
      </c>
      <c r="N46" s="7">
        <v>2</v>
      </c>
      <c r="O46" s="7">
        <v>2</v>
      </c>
      <c r="P46" s="7">
        <v>3</v>
      </c>
      <c r="Q46" s="7">
        <v>3</v>
      </c>
      <c r="Z46" s="9">
        <f t="shared" si="0"/>
        <v>25</v>
      </c>
      <c r="AA46" s="9">
        <v>3</v>
      </c>
      <c r="AB46">
        <v>3</v>
      </c>
      <c r="AC46">
        <v>2</v>
      </c>
      <c r="AD46">
        <v>2</v>
      </c>
    </row>
    <row r="47" spans="1:30" x14ac:dyDescent="0.35">
      <c r="A47" s="29" t="s">
        <v>57</v>
      </c>
      <c r="B47" s="15" t="s">
        <v>54</v>
      </c>
      <c r="C47" s="16" t="s">
        <v>6</v>
      </c>
      <c r="D47" s="5" t="s">
        <v>10</v>
      </c>
      <c r="E47" s="4" t="s">
        <v>14</v>
      </c>
      <c r="F47" s="7">
        <v>138</v>
      </c>
      <c r="G47" s="9">
        <v>2</v>
      </c>
      <c r="H47" s="9">
        <v>4</v>
      </c>
      <c r="I47" s="9">
        <v>2</v>
      </c>
      <c r="J47" s="7">
        <v>2</v>
      </c>
      <c r="K47" s="9">
        <v>2</v>
      </c>
      <c r="L47" s="9">
        <v>3</v>
      </c>
      <c r="M47" s="9">
        <v>2</v>
      </c>
      <c r="Z47" s="9">
        <f t="shared" si="0"/>
        <v>17</v>
      </c>
      <c r="AA47" s="9">
        <v>2</v>
      </c>
      <c r="AB47">
        <v>3</v>
      </c>
      <c r="AC47">
        <v>2</v>
      </c>
      <c r="AD47">
        <v>2</v>
      </c>
    </row>
    <row r="48" spans="1:30" x14ac:dyDescent="0.35">
      <c r="A48" s="31" t="s">
        <v>58</v>
      </c>
      <c r="B48" s="11" t="s">
        <v>54</v>
      </c>
      <c r="C48" s="12" t="s">
        <v>21</v>
      </c>
      <c r="D48" s="4" t="s">
        <v>7</v>
      </c>
      <c r="E48" s="4" t="s">
        <v>8</v>
      </c>
      <c r="F48" s="7">
        <v>135</v>
      </c>
      <c r="G48" s="7">
        <v>1</v>
      </c>
      <c r="H48" s="7">
        <v>2</v>
      </c>
      <c r="I48" s="7">
        <v>2</v>
      </c>
      <c r="J48" s="7">
        <v>2</v>
      </c>
      <c r="K48" s="7">
        <v>2</v>
      </c>
      <c r="L48" s="7">
        <v>2</v>
      </c>
      <c r="M48" s="7">
        <v>3</v>
      </c>
      <c r="Z48" s="9">
        <f t="shared" si="0"/>
        <v>14</v>
      </c>
      <c r="AA48" s="9">
        <v>3</v>
      </c>
      <c r="AB48" s="7">
        <v>2</v>
      </c>
      <c r="AC48">
        <v>2</v>
      </c>
      <c r="AD48">
        <v>2</v>
      </c>
    </row>
    <row r="49" spans="1:30" x14ac:dyDescent="0.35">
      <c r="A49" s="28" t="s">
        <v>59</v>
      </c>
      <c r="B49" s="4" t="s">
        <v>54</v>
      </c>
      <c r="C49" s="6" t="s">
        <v>21</v>
      </c>
      <c r="D49" s="5" t="s">
        <v>10</v>
      </c>
      <c r="E49" s="4" t="s">
        <v>11</v>
      </c>
      <c r="F49" s="7">
        <v>144</v>
      </c>
      <c r="G49" s="7">
        <v>1</v>
      </c>
      <c r="H49" s="7">
        <v>2</v>
      </c>
      <c r="I49" s="7">
        <v>3</v>
      </c>
      <c r="J49" s="7">
        <v>3</v>
      </c>
      <c r="K49" s="7">
        <v>4</v>
      </c>
      <c r="L49" s="7">
        <v>2</v>
      </c>
      <c r="M49" s="7">
        <v>3</v>
      </c>
      <c r="N49" s="7">
        <v>3</v>
      </c>
      <c r="O49" s="7">
        <v>1</v>
      </c>
      <c r="Z49" s="9">
        <f t="shared" si="0"/>
        <v>22</v>
      </c>
      <c r="AA49" s="9">
        <v>1</v>
      </c>
      <c r="AB49" s="7">
        <v>3</v>
      </c>
      <c r="AC49">
        <v>3</v>
      </c>
      <c r="AD49">
        <v>2</v>
      </c>
    </row>
    <row r="50" spans="1:30" ht="15" thickBot="1" x14ac:dyDescent="0.4">
      <c r="A50" s="30" t="s">
        <v>60</v>
      </c>
      <c r="B50" s="13" t="s">
        <v>54</v>
      </c>
      <c r="C50" s="14" t="s">
        <v>21</v>
      </c>
      <c r="D50" s="5" t="s">
        <v>10</v>
      </c>
      <c r="E50" s="4" t="s">
        <v>14</v>
      </c>
      <c r="F50" s="7">
        <v>147</v>
      </c>
      <c r="G50" s="7">
        <v>3</v>
      </c>
      <c r="H50" s="7">
        <v>3</v>
      </c>
      <c r="I50" s="7">
        <v>3</v>
      </c>
      <c r="J50" s="7">
        <v>3</v>
      </c>
      <c r="K50" s="7">
        <v>5</v>
      </c>
      <c r="L50" s="7">
        <v>2</v>
      </c>
      <c r="M50" s="7">
        <v>2</v>
      </c>
      <c r="N50" s="7">
        <v>2</v>
      </c>
      <c r="O50" s="7">
        <v>3</v>
      </c>
      <c r="Z50" s="9">
        <f t="shared" si="0"/>
        <v>26</v>
      </c>
      <c r="AA50" s="9">
        <v>3</v>
      </c>
      <c r="AB50">
        <v>2</v>
      </c>
      <c r="AC50">
        <v>2</v>
      </c>
      <c r="AD50">
        <v>2</v>
      </c>
    </row>
    <row r="51" spans="1:30" ht="15" thickTop="1" x14ac:dyDescent="0.35"/>
    <row r="52" spans="1:30" x14ac:dyDescent="0.35">
      <c r="D52" s="9" t="s">
        <v>54</v>
      </c>
      <c r="E52" s="9"/>
      <c r="F52" s="18">
        <f>+AVERAGE(F44:F50)</f>
        <v>139.71428571428572</v>
      </c>
    </row>
    <row r="53" spans="1:30" x14ac:dyDescent="0.35">
      <c r="D53" s="9" t="s">
        <v>31</v>
      </c>
      <c r="E53" s="9"/>
      <c r="F53" s="18">
        <f>+AVERAGE(F22:F25)</f>
        <v>158.25</v>
      </c>
      <c r="G53" t="s">
        <v>74</v>
      </c>
      <c r="H53" t="s">
        <v>75</v>
      </c>
      <c r="I53" t="s">
        <v>76</v>
      </c>
      <c r="J53" t="s">
        <v>77</v>
      </c>
    </row>
    <row r="54" spans="1:30" x14ac:dyDescent="0.35">
      <c r="D54" s="9" t="s">
        <v>35</v>
      </c>
      <c r="E54" s="9"/>
      <c r="F54" s="18">
        <f>+AVERAGE(F26:F43)</f>
        <v>144.625</v>
      </c>
      <c r="G54">
        <v>0</v>
      </c>
      <c r="H54">
        <v>1</v>
      </c>
      <c r="I54">
        <v>0</v>
      </c>
      <c r="J54">
        <v>0</v>
      </c>
      <c r="K54">
        <v>1</v>
      </c>
      <c r="AA54">
        <v>2</v>
      </c>
    </row>
    <row r="55" spans="1:30" x14ac:dyDescent="0.35">
      <c r="D55" s="9" t="s">
        <v>5</v>
      </c>
      <c r="E55" s="9"/>
      <c r="F55" s="18">
        <f>+AVERAGE(F3:F21)</f>
        <v>151.33333333333334</v>
      </c>
      <c r="G55">
        <f>COUNTIF(G$3:G$50, 1)</f>
        <v>28</v>
      </c>
      <c r="H55">
        <f t="shared" ref="H55:P55" si="1">COUNTIF(H3:H50, 1)</f>
        <v>11</v>
      </c>
      <c r="I55">
        <f t="shared" si="1"/>
        <v>8</v>
      </c>
      <c r="J55">
        <f t="shared" si="1"/>
        <v>5</v>
      </c>
      <c r="K55">
        <f t="shared" si="1"/>
        <v>5</v>
      </c>
      <c r="L55">
        <f t="shared" si="1"/>
        <v>0</v>
      </c>
      <c r="M55">
        <f t="shared" si="1"/>
        <v>8</v>
      </c>
      <c r="N55">
        <f t="shared" si="1"/>
        <v>0</v>
      </c>
      <c r="O55">
        <f t="shared" si="1"/>
        <v>4</v>
      </c>
      <c r="P55">
        <f t="shared" si="1"/>
        <v>1</v>
      </c>
      <c r="AA55">
        <f>COUNTIF(AA$3:AA$50, 1)</f>
        <v>13</v>
      </c>
      <c r="AB55">
        <f>COUNTIF(AB$3:AB$50, 1)</f>
        <v>1</v>
      </c>
      <c r="AC55">
        <f>COUNTIF(AC$3:AC$50, 1)</f>
        <v>3</v>
      </c>
      <c r="AD55">
        <f>COUNTIF(AD$3:AD$50, 1)</f>
        <v>5</v>
      </c>
    </row>
    <row r="56" spans="1:30" x14ac:dyDescent="0.35">
      <c r="D56" s="9"/>
      <c r="E56" s="9"/>
      <c r="F56" s="18"/>
      <c r="G56">
        <f>COUNTIF(G$3:G$50, 2)</f>
        <v>16</v>
      </c>
      <c r="H56">
        <f t="shared" ref="H56:P56" si="2">COUNTIF(H3:H50, 2)</f>
        <v>16</v>
      </c>
      <c r="I56">
        <f t="shared" si="2"/>
        <v>12</v>
      </c>
      <c r="J56">
        <f t="shared" si="2"/>
        <v>10</v>
      </c>
      <c r="K56">
        <f t="shared" si="2"/>
        <v>13</v>
      </c>
      <c r="L56">
        <f t="shared" si="2"/>
        <v>14</v>
      </c>
      <c r="M56">
        <f t="shared" si="2"/>
        <v>9</v>
      </c>
      <c r="N56">
        <f t="shared" si="2"/>
        <v>12</v>
      </c>
      <c r="O56">
        <f t="shared" si="2"/>
        <v>6</v>
      </c>
      <c r="P56">
        <f t="shared" si="2"/>
        <v>4</v>
      </c>
      <c r="AA56">
        <f>COUNTIF(AA$3:AA$50, 2)</f>
        <v>9</v>
      </c>
      <c r="AB56">
        <f>COUNTIF(AB$3:AB$50, 2)</f>
        <v>12</v>
      </c>
      <c r="AC56">
        <f>COUNTIF(AC$3:AC$50, 2)</f>
        <v>15</v>
      </c>
      <c r="AD56">
        <f>COUNTIF(AD$3:AD$50, 2)</f>
        <v>19</v>
      </c>
    </row>
    <row r="57" spans="1:30" x14ac:dyDescent="0.35">
      <c r="D57" s="9" t="s">
        <v>61</v>
      </c>
      <c r="E57" s="9"/>
      <c r="F57" s="18">
        <f>AVERAGE(F3:F50)</f>
        <v>147.75555555555556</v>
      </c>
      <c r="G57">
        <f>COUNTIF(G$3:G$50, 3)</f>
        <v>3</v>
      </c>
      <c r="H57">
        <f t="shared" ref="H57:P57" si="3">COUNTIF(H3:H50, 3)</f>
        <v>7</v>
      </c>
      <c r="I57">
        <f t="shared" si="3"/>
        <v>12</v>
      </c>
      <c r="J57">
        <f t="shared" si="3"/>
        <v>14</v>
      </c>
      <c r="K57">
        <f t="shared" si="3"/>
        <v>14</v>
      </c>
      <c r="L57">
        <f t="shared" si="3"/>
        <v>9</v>
      </c>
      <c r="M57">
        <f t="shared" si="3"/>
        <v>12</v>
      </c>
      <c r="N57">
        <f t="shared" si="3"/>
        <v>6</v>
      </c>
      <c r="O57">
        <f t="shared" si="3"/>
        <v>8</v>
      </c>
      <c r="P57">
        <f t="shared" si="3"/>
        <v>2</v>
      </c>
      <c r="AA57">
        <f>COUNTIF(AA$3:AA$50, 3)</f>
        <v>18</v>
      </c>
      <c r="AB57">
        <f>COUNTIF(AB$3:AB$50, 3)</f>
        <v>15</v>
      </c>
      <c r="AC57">
        <f>COUNTIF(AC$3:AC$50, 3)</f>
        <v>12</v>
      </c>
      <c r="AD57">
        <f>COUNTIF(AD$3:AD$50, 3)</f>
        <v>4</v>
      </c>
    </row>
    <row r="58" spans="1:30" x14ac:dyDescent="0.35">
      <c r="D58" s="9"/>
      <c r="E58" s="9"/>
      <c r="F58" s="18">
        <f>STDEV(F3:F50)</f>
        <v>9.4872056321696068</v>
      </c>
      <c r="G58">
        <f>COUNTIF(G$3:G$50, 4)</f>
        <v>1</v>
      </c>
      <c r="H58">
        <f t="shared" ref="H58:P58" si="4">COUNTIF(H3:H50, 4)</f>
        <v>8</v>
      </c>
      <c r="I58">
        <f t="shared" si="4"/>
        <v>14</v>
      </c>
      <c r="J58">
        <f t="shared" si="4"/>
        <v>8</v>
      </c>
      <c r="K58">
        <f t="shared" si="4"/>
        <v>9</v>
      </c>
      <c r="L58">
        <f t="shared" si="4"/>
        <v>3</v>
      </c>
      <c r="M58">
        <f t="shared" si="4"/>
        <v>2</v>
      </c>
      <c r="N58">
        <f t="shared" si="4"/>
        <v>1</v>
      </c>
      <c r="O58">
        <f t="shared" si="4"/>
        <v>0</v>
      </c>
      <c r="P58">
        <f t="shared" si="4"/>
        <v>1</v>
      </c>
      <c r="AA58">
        <f>COUNTIF(AA$3:AA$50, 4)</f>
        <v>5</v>
      </c>
      <c r="AB58">
        <f>COUNTIF(AB$3:AB$50, 4)</f>
        <v>6</v>
      </c>
      <c r="AC58">
        <f>COUNTIF(AC$3:AC$50, 4)</f>
        <v>11</v>
      </c>
      <c r="AD58">
        <f>COUNTIF(AD$3:AD$50, 4)</f>
        <v>9</v>
      </c>
    </row>
    <row r="59" spans="1:30" x14ac:dyDescent="0.35">
      <c r="D59" s="9"/>
      <c r="E59" s="9"/>
      <c r="G59">
        <f>COUNTIF(G$3:G$50, 5)</f>
        <v>0</v>
      </c>
      <c r="H59">
        <f t="shared" ref="H59:P59" si="5">COUNTIF(H3:H50, 5)</f>
        <v>3</v>
      </c>
      <c r="I59">
        <f t="shared" si="5"/>
        <v>0</v>
      </c>
      <c r="J59">
        <f t="shared" si="5"/>
        <v>3</v>
      </c>
      <c r="K59">
        <f t="shared" si="5"/>
        <v>2</v>
      </c>
      <c r="L59">
        <f t="shared" si="5"/>
        <v>5</v>
      </c>
      <c r="M59">
        <f t="shared" si="5"/>
        <v>1</v>
      </c>
      <c r="N59">
        <f t="shared" si="5"/>
        <v>0</v>
      </c>
      <c r="O59">
        <f t="shared" si="5"/>
        <v>0</v>
      </c>
      <c r="P59">
        <f t="shared" si="5"/>
        <v>1</v>
      </c>
      <c r="AA59">
        <f>COUNTIF(AA$3:AA$50, 5)</f>
        <v>0</v>
      </c>
      <c r="AB59">
        <f>COUNTIF(AB$3:AB$50, 5)</f>
        <v>9</v>
      </c>
      <c r="AC59">
        <f>COUNTIF(AC$3:AC$50, 5)</f>
        <v>2</v>
      </c>
      <c r="AD59">
        <f>COUNTIF(AD$3:AD$50, 5)</f>
        <v>2</v>
      </c>
    </row>
    <row r="60" spans="1:30" ht="18" customHeight="1" thickBot="1" x14ac:dyDescent="0.4">
      <c r="D60" s="2" t="s">
        <v>62</v>
      </c>
      <c r="E60" s="2"/>
      <c r="F60" s="2"/>
      <c r="G60">
        <f>SUM(G54:G59)</f>
        <v>48</v>
      </c>
      <c r="H60">
        <f t="shared" ref="H60:P60" si="6">SUM(H54:H59)</f>
        <v>46</v>
      </c>
      <c r="I60">
        <f t="shared" si="6"/>
        <v>46</v>
      </c>
      <c r="J60">
        <f t="shared" si="6"/>
        <v>40</v>
      </c>
      <c r="K60">
        <f t="shared" si="6"/>
        <v>44</v>
      </c>
      <c r="L60">
        <f t="shared" si="6"/>
        <v>31</v>
      </c>
      <c r="M60">
        <f t="shared" si="6"/>
        <v>32</v>
      </c>
      <c r="N60">
        <f t="shared" si="6"/>
        <v>19</v>
      </c>
      <c r="O60">
        <f t="shared" si="6"/>
        <v>18</v>
      </c>
      <c r="P60">
        <f t="shared" si="6"/>
        <v>9</v>
      </c>
      <c r="AB60">
        <f>COUNTIF(AB$3:AB$50, 6)</f>
        <v>0</v>
      </c>
      <c r="AC60">
        <f>COUNTIF(AC$3:AC$50, 6)</f>
        <v>0</v>
      </c>
      <c r="AD60">
        <f>COUNTIF(AD$3:AD$50, 6)</f>
        <v>3</v>
      </c>
    </row>
    <row r="61" spans="1:30" ht="15" thickTop="1" x14ac:dyDescent="0.35">
      <c r="D61" s="21"/>
      <c r="E61" s="21"/>
      <c r="F61" s="21"/>
      <c r="AB61">
        <f>COUNTIF(AB$3:AB$50, 7)</f>
        <v>2</v>
      </c>
      <c r="AC61">
        <f>COUNTIF(AC$3:AC$50, 7)</f>
        <v>0</v>
      </c>
      <c r="AD61">
        <f>COUNTIF(AD$3:AD$50, 7)</f>
        <v>0</v>
      </c>
    </row>
    <row r="62" spans="1:30" x14ac:dyDescent="0.35">
      <c r="D62" s="21"/>
      <c r="E62" s="21"/>
      <c r="F62" s="21"/>
      <c r="AB62">
        <f>COUNTIF(AB$3:AB$50, 8)</f>
        <v>2</v>
      </c>
      <c r="AC62">
        <f>COUNTIF(AC$3:AC$50, 8)</f>
        <v>0</v>
      </c>
      <c r="AD62">
        <f>COUNTIF(AD$3:AD$50, 8)</f>
        <v>0</v>
      </c>
    </row>
    <row r="63" spans="1:30" x14ac:dyDescent="0.35">
      <c r="D63" s="21"/>
      <c r="E63" s="21"/>
      <c r="F63" s="21"/>
      <c r="AA63">
        <f>SUM(AA54:AA62)</f>
        <v>47</v>
      </c>
      <c r="AB63">
        <f>SUM(AB54:AB62)</f>
        <v>47</v>
      </c>
      <c r="AC63">
        <f>SUM(AC54:AC62)</f>
        <v>43</v>
      </c>
      <c r="AD63">
        <f>SUM(AD54:AD62)</f>
        <v>42</v>
      </c>
    </row>
    <row r="64" spans="1:30" x14ac:dyDescent="0.35">
      <c r="D64" s="5" t="s">
        <v>8</v>
      </c>
      <c r="G64" s="26">
        <f t="shared" ref="G64:L64" si="7">AVERAGE(G3:G50)</f>
        <v>1.5208333333333333</v>
      </c>
      <c r="H64" s="26">
        <f t="shared" si="7"/>
        <v>2.7291666666666665</v>
      </c>
      <c r="I64" s="26">
        <f t="shared" si="7"/>
        <v>2.6382978723404253</v>
      </c>
      <c r="J64" s="26">
        <f t="shared" si="7"/>
        <v>3.2558139534883721</v>
      </c>
      <c r="K64" s="26">
        <f t="shared" si="7"/>
        <v>2.7674418604651163</v>
      </c>
      <c r="L64" s="26">
        <f t="shared" si="7"/>
        <v>3.125</v>
      </c>
      <c r="Z64" s="26">
        <f>AVERAGE(Z3:Z50)</f>
        <v>19.604166666666668</v>
      </c>
      <c r="AA64" s="26">
        <f>AVERAGE(AA3:AA50)</f>
        <v>2.1875</v>
      </c>
      <c r="AB64" s="26">
        <f>AVERAGE(AB3:AB50)</f>
        <v>3.5957446808510638</v>
      </c>
      <c r="AC64" s="26">
        <f>AVERAGE(AC3:AC50)</f>
        <v>2.86046511627907</v>
      </c>
      <c r="AD64" s="26">
        <f>AVERAGE(AD3:AD50)</f>
        <v>3.0930232558139537</v>
      </c>
    </row>
    <row r="65" spans="4:30" x14ac:dyDescent="0.35">
      <c r="D65" s="9" t="s">
        <v>14</v>
      </c>
      <c r="G65" s="25">
        <f t="shared" ref="G65:L65" si="8">AVERAGE(G3:G25)</f>
        <v>1.6086956521739131</v>
      </c>
      <c r="H65" s="25">
        <f t="shared" si="8"/>
        <v>3.4782608695652173</v>
      </c>
      <c r="I65" s="25">
        <f t="shared" si="8"/>
        <v>3.2608695652173911</v>
      </c>
      <c r="J65" s="25">
        <f t="shared" si="8"/>
        <v>4.2631578947368425</v>
      </c>
      <c r="K65" s="25">
        <f t="shared" si="8"/>
        <v>3.1052631578947367</v>
      </c>
      <c r="L65" s="25">
        <f t="shared" si="8"/>
        <v>4.8</v>
      </c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5">
        <f>AVERAGE(Z3:Z25)</f>
        <v>19</v>
      </c>
      <c r="AA65" s="25">
        <f>AVERAGE(AA3:AA25)</f>
        <v>2.0869565217391304</v>
      </c>
      <c r="AB65" s="25">
        <f>AVERAGE(AB3:AB25)</f>
        <v>4.6521739130434785</v>
      </c>
      <c r="AC65" s="25">
        <f>AVERAGE(AC3:AC25)</f>
        <v>3.5789473684210527</v>
      </c>
      <c r="AD65" s="25">
        <f>AVERAGE(AD3:AD25)</f>
        <v>4.1052631578947372</v>
      </c>
    </row>
    <row r="66" spans="4:30" x14ac:dyDescent="0.35">
      <c r="G66" s="25">
        <f t="shared" ref="G66:L66" si="9">AVERAGE(G26:G50)</f>
        <v>1.44</v>
      </c>
      <c r="H66" s="25">
        <f t="shared" si="9"/>
        <v>2.04</v>
      </c>
      <c r="I66" s="25">
        <f t="shared" si="9"/>
        <v>2.0416666666666665</v>
      </c>
      <c r="J66" s="25">
        <f t="shared" si="9"/>
        <v>2.4583333333333335</v>
      </c>
      <c r="K66" s="25">
        <f t="shared" si="9"/>
        <v>2.5</v>
      </c>
      <c r="L66" s="25">
        <f t="shared" si="9"/>
        <v>2.3636363636363638</v>
      </c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5">
        <f>AVERAGE(Z26:Z50)</f>
        <v>20.16</v>
      </c>
      <c r="AA66" s="25">
        <f>AVERAGE(AA26:AA50)</f>
        <v>2.2799999999999998</v>
      </c>
      <c r="AB66" s="25">
        <f>AVERAGE(AB26:AB50)</f>
        <v>2.5833333333333335</v>
      </c>
      <c r="AC66" s="25">
        <f>AVERAGE(AC26:AC50)</f>
        <v>2.2916666666666665</v>
      </c>
      <c r="AD66" s="25">
        <f>AVERAGE(AD26:AD50)</f>
        <v>2.2916666666666665</v>
      </c>
    </row>
    <row r="68" spans="4:30" x14ac:dyDescent="0.35">
      <c r="G68" t="s">
        <v>74</v>
      </c>
      <c r="H68" t="s">
        <v>75</v>
      </c>
      <c r="I68" t="s">
        <v>76</v>
      </c>
      <c r="J68" t="s">
        <v>77</v>
      </c>
      <c r="K68" t="s">
        <v>86</v>
      </c>
    </row>
    <row r="69" spans="4:30" x14ac:dyDescent="0.35">
      <c r="G69" s="39">
        <f>COUNTIF(G$3:G$26, 1)</f>
        <v>13</v>
      </c>
      <c r="H69">
        <f>COUNTIF(H$3:H$26, 1)</f>
        <v>3</v>
      </c>
      <c r="I69">
        <f>COUNTIF(I$3:I$26, 1)</f>
        <v>1</v>
      </c>
      <c r="J69">
        <f>COUNTIF(J$3:J$26, 1)</f>
        <v>2</v>
      </c>
      <c r="K69">
        <f t="shared" ref="K69" si="10">COUNTIF(K$3:K$26, 1)</f>
        <v>3</v>
      </c>
      <c r="AA69">
        <f>COUNTIF(AA$3:AA$26, 1)</f>
        <v>8</v>
      </c>
      <c r="AB69">
        <f>COUNTIF(AB$3:AB$26, 1)</f>
        <v>0</v>
      </c>
    </row>
    <row r="70" spans="4:30" x14ac:dyDescent="0.35">
      <c r="G70">
        <f>COUNTIF(G$3:G$26, 2)</f>
        <v>8</v>
      </c>
      <c r="H70">
        <f>COUNTIF(H$3:H$26, 2)</f>
        <v>4</v>
      </c>
      <c r="I70">
        <f>COUNTIF(I$3:I$26, 2)</f>
        <v>2</v>
      </c>
      <c r="J70">
        <f>COUNTIF(J$3:J$26, 2)</f>
        <v>0</v>
      </c>
      <c r="K70">
        <f t="shared" ref="K70" si="11">COUNTIF(K$3:K$26, 2)</f>
        <v>1</v>
      </c>
      <c r="AA70">
        <f>COUNTIF(AA$3:AA$26, 2)</f>
        <v>2</v>
      </c>
      <c r="AB70">
        <f>COUNTIF(AB$3:AB$26, 2)</f>
        <v>1</v>
      </c>
    </row>
    <row r="71" spans="4:30" x14ac:dyDescent="0.35">
      <c r="G71">
        <f>COUNTIF(G$3:G$26, 3)</f>
        <v>2</v>
      </c>
      <c r="H71">
        <f>COUNTIF(H$3:H$26, 3)</f>
        <v>5</v>
      </c>
      <c r="I71">
        <f>COUNTIF(I$3:I$26, 3)</f>
        <v>7</v>
      </c>
      <c r="J71" s="39">
        <f>COUNTIF(J$3:J$26, 3)</f>
        <v>7</v>
      </c>
      <c r="K71" s="39">
        <f t="shared" ref="K71" si="12">COUNTIF(K$3:K$26, 3)</f>
        <v>8</v>
      </c>
      <c r="AA71">
        <f>COUNTIF(AA$3:AA$26, 3)</f>
        <v>6</v>
      </c>
      <c r="AB71">
        <f>COUNTIF(AB$3:AB$26, 3)</f>
        <v>5</v>
      </c>
    </row>
    <row r="72" spans="4:30" x14ac:dyDescent="0.35">
      <c r="G72">
        <f>COUNTIF(G$3:G$26, 4)</f>
        <v>1</v>
      </c>
      <c r="H72" s="39">
        <f>COUNTIF(H$3:H$26, 4)</f>
        <v>7</v>
      </c>
      <c r="I72" s="39">
        <f>COUNTIF(I$3:I$26, 4)</f>
        <v>13</v>
      </c>
      <c r="J72">
        <f>COUNTIF(J$3:J$26, 4)</f>
        <v>5</v>
      </c>
      <c r="K72">
        <f t="shared" ref="K72" si="13">COUNTIF(K$3:K$26, 4)</f>
        <v>7</v>
      </c>
      <c r="AA72">
        <f>COUNTIF(AA$3:AA$26, 4)</f>
        <v>5</v>
      </c>
      <c r="AB72">
        <f>COUNTIF(AB$3:AB$26, 4)</f>
        <v>6</v>
      </c>
    </row>
    <row r="73" spans="4:30" x14ac:dyDescent="0.35">
      <c r="G73">
        <f>COUNTIF(G$3:G$26, 5)</f>
        <v>0</v>
      </c>
      <c r="H73">
        <f>COUNTIF(H$3:H$26, 5)</f>
        <v>3</v>
      </c>
      <c r="I73">
        <f>COUNTIF(I$3:I$26, 5)</f>
        <v>0</v>
      </c>
      <c r="J73">
        <f>COUNTIF(J$3:J$26, 5)</f>
        <v>3</v>
      </c>
      <c r="K73">
        <f t="shared" ref="K73" si="14">COUNTIF(K$3:K$26, 5)</f>
        <v>1</v>
      </c>
      <c r="AA73">
        <f>COUNTIF(AA$3:AA$26, 5)</f>
        <v>0</v>
      </c>
      <c r="AB73">
        <f>COUNTIF(AB$3:AB$26, 5)</f>
        <v>9</v>
      </c>
    </row>
    <row r="74" spans="4:30" x14ac:dyDescent="0.35">
      <c r="G74">
        <f>COUNTIF(G$3:G$26, 6)</f>
        <v>0</v>
      </c>
      <c r="H74">
        <f t="shared" ref="H74:K74" si="15">COUNTIF(H$3:H$26, 6)</f>
        <v>1</v>
      </c>
      <c r="I74">
        <f t="shared" si="15"/>
        <v>0</v>
      </c>
      <c r="J74">
        <f t="shared" si="15"/>
        <v>2</v>
      </c>
      <c r="K74">
        <f t="shared" si="15"/>
        <v>0</v>
      </c>
    </row>
    <row r="76" spans="4:30" x14ac:dyDescent="0.35">
      <c r="G76" s="39">
        <f>COUNTIF(G$27:G$52, 1)</f>
        <v>15</v>
      </c>
      <c r="H76">
        <f>COUNTIF(H$27:H$52, 1)</f>
        <v>8</v>
      </c>
      <c r="I76">
        <f>COUNTIF(I$27:I$52, 1)</f>
        <v>7</v>
      </c>
      <c r="J76">
        <f>COUNTIF(J$27:J$52, 1)</f>
        <v>3</v>
      </c>
      <c r="K76">
        <f>COUNTIF(K$27:K$52, 1)</f>
        <v>2</v>
      </c>
      <c r="AA76">
        <f>COUNTIF(AA$27:AA$52, 1)</f>
        <v>5</v>
      </c>
      <c r="AB76">
        <f>COUNTIF(AB$27:AB$52, 1)</f>
        <v>1</v>
      </c>
    </row>
    <row r="77" spans="4:30" x14ac:dyDescent="0.35">
      <c r="G77">
        <f>COUNTIF(G$27:G$52, 2)</f>
        <v>8</v>
      </c>
      <c r="H77" s="39">
        <f>COUNTIF(H$27:H$52, 2)</f>
        <v>12</v>
      </c>
      <c r="I77" s="39">
        <f>COUNTIF(I$27:I$52, 2)</f>
        <v>10</v>
      </c>
      <c r="J77" s="39">
        <f>COUNTIF(J$27:J$52, 2)</f>
        <v>10</v>
      </c>
      <c r="K77" s="39">
        <f>COUNTIF(K$27:K$52, 2)</f>
        <v>12</v>
      </c>
      <c r="AA77">
        <f>COUNTIF(AA$27:AA$52, 2)</f>
        <v>7</v>
      </c>
      <c r="AB77">
        <f>COUNTIF(AB$27:AB$52, 2)</f>
        <v>11</v>
      </c>
    </row>
    <row r="78" spans="4:30" x14ac:dyDescent="0.35">
      <c r="G78">
        <f>COUNTIF(G$27:G$52, 3)</f>
        <v>1</v>
      </c>
      <c r="H78">
        <f>COUNTIF(H$27:H$52, 3)</f>
        <v>2</v>
      </c>
      <c r="I78">
        <f>COUNTIF(I$27:I$52, 3)</f>
        <v>5</v>
      </c>
      <c r="J78">
        <f>COUNTIF(J$27:J$52, 3)</f>
        <v>7</v>
      </c>
      <c r="K78">
        <f>COUNTIF(K$27:K$52, 3)</f>
        <v>6</v>
      </c>
      <c r="AA78">
        <f>COUNTIF(AA$27:AA$52, 3)</f>
        <v>12</v>
      </c>
      <c r="AB78">
        <f>COUNTIF(AB$27:AB$52, 3)</f>
        <v>10</v>
      </c>
    </row>
    <row r="79" spans="4:30" x14ac:dyDescent="0.35">
      <c r="G79">
        <f>COUNTIF(G$27:G$52, 4)</f>
        <v>0</v>
      </c>
      <c r="H79">
        <f>COUNTIF(H$27:H$52, 4)</f>
        <v>1</v>
      </c>
      <c r="I79">
        <f>COUNTIF(I$27:I$52, 4)</f>
        <v>1</v>
      </c>
      <c r="J79">
        <f>COUNTIF(J$27:J$52, 4)</f>
        <v>3</v>
      </c>
      <c r="K79">
        <f>COUNTIF(K$27:K$52, 4)</f>
        <v>2</v>
      </c>
      <c r="AA79">
        <f>COUNTIF(AA$27:AA$52, 4)</f>
        <v>0</v>
      </c>
      <c r="AB79">
        <f>COUNTIF(AB$27:AB$52, 4)</f>
        <v>0</v>
      </c>
    </row>
    <row r="80" spans="4:30" x14ac:dyDescent="0.35">
      <c r="G80">
        <f>COUNTIF(G$27:G$52, 5)</f>
        <v>0</v>
      </c>
      <c r="H80">
        <f>COUNTIF(H$27:H$52, 5)</f>
        <v>0</v>
      </c>
      <c r="I80">
        <f>COUNTIF(I$27:I$52, 5)</f>
        <v>0</v>
      </c>
      <c r="J80">
        <f>COUNTIF(J$27:J$52, 5)</f>
        <v>0</v>
      </c>
      <c r="K80">
        <f>COUNTIF(K$27:K$52, 5)</f>
        <v>1</v>
      </c>
      <c r="AA80">
        <f>COUNTIF(AA$27:AA$52, 5)</f>
        <v>0</v>
      </c>
      <c r="AB80">
        <f>COUNTIF(AB$27:AB$52, 5)</f>
        <v>0</v>
      </c>
    </row>
    <row r="81" spans="7:11" x14ac:dyDescent="0.35">
      <c r="G81">
        <f>COUNTIF(G$27:G$52, 6)</f>
        <v>0</v>
      </c>
      <c r="H81">
        <f t="shared" ref="H81:K81" si="16">COUNTIF(H$27:H$52, 6)</f>
        <v>1</v>
      </c>
      <c r="I81">
        <f t="shared" si="16"/>
        <v>0</v>
      </c>
      <c r="J81">
        <f t="shared" si="16"/>
        <v>0</v>
      </c>
      <c r="K81">
        <f t="shared" si="16"/>
        <v>0</v>
      </c>
    </row>
    <row r="86" spans="7:11" x14ac:dyDescent="0.35">
      <c r="G86" s="5"/>
      <c r="H86" s="5"/>
      <c r="I86" s="5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zoomScale="75" zoomScaleNormal="75" workbookViewId="0">
      <pane xSplit="2" ySplit="2" topLeftCell="C53" activePane="bottomRight" state="frozen"/>
      <selection pane="topRight" activeCell="C1" sqref="C1"/>
      <selection pane="bottomLeft" activeCell="A3" sqref="A3"/>
      <selection pane="bottomRight" activeCell="A121" sqref="A121:XFD143"/>
    </sheetView>
  </sheetViews>
  <sheetFormatPr defaultRowHeight="14.5" x14ac:dyDescent="0.35"/>
  <cols>
    <col min="2" max="2" width="13.81640625" customWidth="1"/>
    <col min="3" max="5" width="10" customWidth="1"/>
  </cols>
  <sheetData>
    <row r="1" spans="1:23" ht="19" thickBot="1" x14ac:dyDescent="0.5">
      <c r="A1" s="45" t="s">
        <v>82</v>
      </c>
      <c r="L1" s="1"/>
    </row>
    <row r="2" spans="1:23" ht="29.5" thickTop="1" thickBot="1" x14ac:dyDescent="0.4">
      <c r="A2" s="1" t="s">
        <v>83</v>
      </c>
      <c r="B2" s="1" t="s">
        <v>0</v>
      </c>
      <c r="C2" s="1" t="s">
        <v>94</v>
      </c>
      <c r="D2" s="1" t="s">
        <v>124</v>
      </c>
      <c r="E2" s="1" t="s">
        <v>1</v>
      </c>
      <c r="F2" s="36" t="s">
        <v>84</v>
      </c>
      <c r="G2" s="1" t="s">
        <v>85</v>
      </c>
      <c r="H2" s="36" t="s">
        <v>76</v>
      </c>
      <c r="I2" s="1" t="s">
        <v>77</v>
      </c>
      <c r="J2" s="36" t="s">
        <v>86</v>
      </c>
      <c r="K2" s="1" t="s">
        <v>88</v>
      </c>
      <c r="L2" s="36" t="s">
        <v>89</v>
      </c>
      <c r="M2" s="1" t="s">
        <v>90</v>
      </c>
      <c r="N2" s="36" t="s">
        <v>91</v>
      </c>
      <c r="O2" s="1" t="s">
        <v>92</v>
      </c>
      <c r="P2" s="1" t="s">
        <v>95</v>
      </c>
      <c r="Q2" s="1" t="s">
        <v>96</v>
      </c>
      <c r="R2" s="1" t="s">
        <v>97</v>
      </c>
      <c r="S2" s="1" t="s">
        <v>98</v>
      </c>
      <c r="T2" s="1" t="s">
        <v>87</v>
      </c>
      <c r="V2" s="36"/>
      <c r="W2" t="s">
        <v>93</v>
      </c>
    </row>
    <row r="3" spans="1:23" ht="15" thickTop="1" x14ac:dyDescent="0.35">
      <c r="A3" s="28" t="s">
        <v>4</v>
      </c>
      <c r="B3" s="4" t="s">
        <v>5</v>
      </c>
      <c r="C3" s="37">
        <v>42861</v>
      </c>
      <c r="D3" s="35">
        <v>126</v>
      </c>
      <c r="E3" s="35" t="s">
        <v>6</v>
      </c>
      <c r="F3">
        <v>1</v>
      </c>
      <c r="G3">
        <v>2</v>
      </c>
      <c r="H3">
        <v>1</v>
      </c>
      <c r="I3">
        <v>3</v>
      </c>
      <c r="T3">
        <f t="shared" ref="T3:T26" si="0">SUM(F3:S3)</f>
        <v>7</v>
      </c>
    </row>
    <row r="4" spans="1:23" x14ac:dyDescent="0.35">
      <c r="A4" s="28" t="s">
        <v>9</v>
      </c>
      <c r="B4" s="4" t="s">
        <v>5</v>
      </c>
      <c r="C4" s="37">
        <v>42869</v>
      </c>
      <c r="D4" s="35">
        <v>134</v>
      </c>
      <c r="E4" s="35" t="s">
        <v>6</v>
      </c>
      <c r="T4">
        <v>0</v>
      </c>
    </row>
    <row r="5" spans="1:23" x14ac:dyDescent="0.35">
      <c r="A5" s="28" t="s">
        <v>12</v>
      </c>
      <c r="B5" s="4" t="s">
        <v>5</v>
      </c>
      <c r="C5" s="37">
        <v>42851</v>
      </c>
      <c r="D5" s="35">
        <v>116</v>
      </c>
      <c r="E5" s="35" t="s">
        <v>6</v>
      </c>
      <c r="F5">
        <v>1</v>
      </c>
      <c r="G5">
        <v>4</v>
      </c>
      <c r="H5">
        <v>3</v>
      </c>
      <c r="I5">
        <v>3</v>
      </c>
      <c r="J5">
        <v>2</v>
      </c>
      <c r="K5">
        <v>3</v>
      </c>
      <c r="T5">
        <f t="shared" si="0"/>
        <v>16</v>
      </c>
    </row>
    <row r="6" spans="1:23" x14ac:dyDescent="0.35">
      <c r="A6" s="28" t="s">
        <v>13</v>
      </c>
      <c r="B6" s="4" t="s">
        <v>5</v>
      </c>
      <c r="C6" s="37">
        <v>42857</v>
      </c>
      <c r="D6" s="35">
        <v>122</v>
      </c>
      <c r="E6" s="35" t="s">
        <v>6</v>
      </c>
      <c r="F6">
        <v>1</v>
      </c>
      <c r="G6">
        <v>3</v>
      </c>
      <c r="H6">
        <v>2</v>
      </c>
      <c r="I6">
        <v>3</v>
      </c>
      <c r="J6">
        <v>2</v>
      </c>
      <c r="K6">
        <v>2</v>
      </c>
      <c r="L6">
        <v>2</v>
      </c>
      <c r="M6">
        <v>2</v>
      </c>
      <c r="T6">
        <f t="shared" si="0"/>
        <v>17</v>
      </c>
    </row>
    <row r="7" spans="1:23" x14ac:dyDescent="0.35">
      <c r="A7" s="29" t="s">
        <v>15</v>
      </c>
      <c r="B7" s="4" t="s">
        <v>5</v>
      </c>
      <c r="C7" s="37">
        <v>42861</v>
      </c>
      <c r="D7" s="35">
        <v>126</v>
      </c>
      <c r="E7" s="35" t="s">
        <v>6</v>
      </c>
      <c r="F7">
        <v>1</v>
      </c>
      <c r="G7">
        <v>3</v>
      </c>
      <c r="H7">
        <v>1</v>
      </c>
      <c r="I7">
        <v>2</v>
      </c>
      <c r="J7">
        <v>1</v>
      </c>
      <c r="K7">
        <v>2</v>
      </c>
      <c r="L7">
        <v>1</v>
      </c>
      <c r="M7">
        <v>3</v>
      </c>
      <c r="T7">
        <f t="shared" si="0"/>
        <v>14</v>
      </c>
    </row>
    <row r="8" spans="1:23" x14ac:dyDescent="0.35">
      <c r="A8" s="28" t="s">
        <v>16</v>
      </c>
      <c r="B8" s="4" t="s">
        <v>5</v>
      </c>
      <c r="C8" s="37">
        <v>42851</v>
      </c>
      <c r="D8" s="35">
        <v>116</v>
      </c>
      <c r="E8" s="35" t="s">
        <v>6</v>
      </c>
      <c r="F8">
        <v>1</v>
      </c>
      <c r="G8">
        <v>6</v>
      </c>
      <c r="H8">
        <v>2</v>
      </c>
      <c r="I8">
        <v>6</v>
      </c>
      <c r="J8">
        <v>2</v>
      </c>
      <c r="K8">
        <v>3</v>
      </c>
      <c r="T8">
        <f t="shared" si="0"/>
        <v>20</v>
      </c>
    </row>
    <row r="9" spans="1:23" x14ac:dyDescent="0.35">
      <c r="A9" s="28" t="s">
        <v>17</v>
      </c>
      <c r="B9" s="4" t="s">
        <v>5</v>
      </c>
      <c r="C9" s="37">
        <v>42855</v>
      </c>
      <c r="D9" s="35">
        <v>120</v>
      </c>
      <c r="E9" s="35" t="s">
        <v>6</v>
      </c>
      <c r="F9">
        <v>1</v>
      </c>
      <c r="G9">
        <v>4</v>
      </c>
      <c r="H9">
        <v>3</v>
      </c>
      <c r="I9">
        <v>4</v>
      </c>
      <c r="T9">
        <f t="shared" si="0"/>
        <v>12</v>
      </c>
    </row>
    <row r="10" spans="1:23" x14ac:dyDescent="0.35">
      <c r="A10" s="28" t="s">
        <v>78</v>
      </c>
      <c r="B10" s="4" t="s">
        <v>5</v>
      </c>
      <c r="C10" s="37">
        <v>42857</v>
      </c>
      <c r="D10" s="35">
        <v>122</v>
      </c>
      <c r="E10" s="35" t="s">
        <v>6</v>
      </c>
      <c r="F10">
        <v>2</v>
      </c>
      <c r="G10">
        <v>3</v>
      </c>
      <c r="H10">
        <v>1</v>
      </c>
      <c r="I10">
        <v>9</v>
      </c>
      <c r="T10">
        <f t="shared" si="0"/>
        <v>15</v>
      </c>
    </row>
    <row r="11" spans="1:23" x14ac:dyDescent="0.35">
      <c r="A11" s="28" t="s">
        <v>18</v>
      </c>
      <c r="B11" s="4" t="s">
        <v>5</v>
      </c>
      <c r="C11" s="37">
        <v>42877</v>
      </c>
      <c r="D11" s="35">
        <v>142</v>
      </c>
      <c r="E11" s="35" t="s">
        <v>6</v>
      </c>
      <c r="T11">
        <v>0</v>
      </c>
    </row>
    <row r="12" spans="1:23" x14ac:dyDescent="0.35">
      <c r="A12" s="28" t="s">
        <v>19</v>
      </c>
      <c r="B12" s="4" t="s">
        <v>5</v>
      </c>
      <c r="C12" s="37">
        <v>42861</v>
      </c>
      <c r="D12" s="35">
        <v>126</v>
      </c>
      <c r="E12" s="35" t="s">
        <v>6</v>
      </c>
      <c r="F12">
        <v>1</v>
      </c>
      <c r="G12">
        <v>3</v>
      </c>
      <c r="H12">
        <v>2</v>
      </c>
      <c r="I12">
        <v>2</v>
      </c>
      <c r="T12">
        <f t="shared" si="0"/>
        <v>8</v>
      </c>
    </row>
    <row r="13" spans="1:23" x14ac:dyDescent="0.35">
      <c r="A13" s="31" t="s">
        <v>20</v>
      </c>
      <c r="B13" s="11" t="s">
        <v>5</v>
      </c>
      <c r="C13" s="37">
        <v>42854</v>
      </c>
      <c r="D13" s="35">
        <v>119</v>
      </c>
      <c r="E13" s="35" t="s">
        <v>21</v>
      </c>
      <c r="F13">
        <v>2</v>
      </c>
      <c r="G13">
        <v>3</v>
      </c>
      <c r="H13">
        <v>4</v>
      </c>
      <c r="I13">
        <v>4</v>
      </c>
      <c r="T13">
        <f t="shared" si="0"/>
        <v>13</v>
      </c>
    </row>
    <row r="14" spans="1:23" x14ac:dyDescent="0.35">
      <c r="A14" s="28" t="s">
        <v>22</v>
      </c>
      <c r="B14" s="4" t="s">
        <v>5</v>
      </c>
      <c r="C14" s="37">
        <v>42856</v>
      </c>
      <c r="D14" s="35">
        <v>121</v>
      </c>
      <c r="E14" s="35" t="s">
        <v>21</v>
      </c>
      <c r="F14">
        <v>1</v>
      </c>
      <c r="G14">
        <v>3</v>
      </c>
      <c r="H14">
        <v>1</v>
      </c>
      <c r="I14">
        <v>2</v>
      </c>
      <c r="J14">
        <v>2</v>
      </c>
      <c r="K14">
        <v>3</v>
      </c>
      <c r="T14">
        <f t="shared" si="0"/>
        <v>12</v>
      </c>
    </row>
    <row r="15" spans="1:23" x14ac:dyDescent="0.35">
      <c r="A15" s="28" t="s">
        <v>23</v>
      </c>
      <c r="B15" s="4" t="s">
        <v>5</v>
      </c>
      <c r="C15" s="37">
        <v>42851</v>
      </c>
      <c r="D15" s="35">
        <v>116</v>
      </c>
      <c r="E15" s="35" t="s">
        <v>21</v>
      </c>
      <c r="F15">
        <v>1</v>
      </c>
      <c r="G15">
        <v>5</v>
      </c>
      <c r="H15">
        <v>3</v>
      </c>
      <c r="I15">
        <v>3</v>
      </c>
      <c r="J15">
        <v>4</v>
      </c>
      <c r="K15">
        <v>4</v>
      </c>
      <c r="T15">
        <f t="shared" si="0"/>
        <v>20</v>
      </c>
    </row>
    <row r="16" spans="1:23" x14ac:dyDescent="0.35">
      <c r="A16" s="28" t="s">
        <v>24</v>
      </c>
      <c r="B16" s="4" t="s">
        <v>5</v>
      </c>
      <c r="C16" s="37">
        <v>42855</v>
      </c>
      <c r="D16" s="35">
        <v>120</v>
      </c>
      <c r="E16" s="35" t="s">
        <v>21</v>
      </c>
      <c r="F16">
        <v>3</v>
      </c>
      <c r="G16">
        <v>3</v>
      </c>
      <c r="H16">
        <v>3</v>
      </c>
      <c r="I16">
        <v>3</v>
      </c>
      <c r="T16">
        <f t="shared" si="0"/>
        <v>12</v>
      </c>
    </row>
    <row r="17" spans="1:20" x14ac:dyDescent="0.35">
      <c r="A17" s="28" t="s">
        <v>25</v>
      </c>
      <c r="B17" s="4" t="s">
        <v>5</v>
      </c>
      <c r="C17" s="37">
        <v>42859</v>
      </c>
      <c r="D17" s="35">
        <v>124</v>
      </c>
      <c r="E17" s="35" t="s">
        <v>21</v>
      </c>
      <c r="F17">
        <v>2</v>
      </c>
      <c r="G17">
        <v>4</v>
      </c>
      <c r="T17">
        <f t="shared" si="0"/>
        <v>6</v>
      </c>
    </row>
    <row r="18" spans="1:20" x14ac:dyDescent="0.35">
      <c r="A18" s="28" t="s">
        <v>26</v>
      </c>
      <c r="B18" s="4" t="s">
        <v>5</v>
      </c>
      <c r="C18" s="37">
        <v>42869</v>
      </c>
      <c r="D18" s="35">
        <v>134</v>
      </c>
      <c r="E18" s="35" t="s">
        <v>21</v>
      </c>
      <c r="F18">
        <v>2</v>
      </c>
      <c r="G18">
        <v>2</v>
      </c>
      <c r="T18">
        <f t="shared" si="0"/>
        <v>4</v>
      </c>
    </row>
    <row r="19" spans="1:20" x14ac:dyDescent="0.35">
      <c r="A19" s="28" t="s">
        <v>27</v>
      </c>
      <c r="B19" s="4" t="s">
        <v>5</v>
      </c>
      <c r="C19" s="37">
        <v>42857</v>
      </c>
      <c r="D19" s="35">
        <v>122</v>
      </c>
      <c r="E19" s="35" t="s">
        <v>21</v>
      </c>
      <c r="F19">
        <v>1</v>
      </c>
      <c r="G19">
        <v>1</v>
      </c>
      <c r="H19">
        <v>2</v>
      </c>
      <c r="I19">
        <v>4</v>
      </c>
      <c r="J19">
        <v>4</v>
      </c>
      <c r="K19">
        <v>3</v>
      </c>
      <c r="T19">
        <f t="shared" si="0"/>
        <v>15</v>
      </c>
    </row>
    <row r="20" spans="1:20" x14ac:dyDescent="0.35">
      <c r="A20" s="28" t="s">
        <v>28</v>
      </c>
      <c r="B20" s="4" t="s">
        <v>5</v>
      </c>
      <c r="C20" s="37">
        <v>42861</v>
      </c>
      <c r="D20" s="35">
        <v>126</v>
      </c>
      <c r="E20" s="35" t="s">
        <v>21</v>
      </c>
      <c r="F20">
        <v>2</v>
      </c>
      <c r="G20">
        <v>4</v>
      </c>
      <c r="T20">
        <f t="shared" si="0"/>
        <v>6</v>
      </c>
    </row>
    <row r="21" spans="1:20" ht="15" thickBot="1" x14ac:dyDescent="0.4">
      <c r="A21" s="30" t="s">
        <v>29</v>
      </c>
      <c r="B21" s="13" t="s">
        <v>5</v>
      </c>
      <c r="C21" s="37">
        <v>42863</v>
      </c>
      <c r="D21" s="35">
        <v>128</v>
      </c>
      <c r="E21" s="35" t="s">
        <v>21</v>
      </c>
      <c r="F21">
        <v>4</v>
      </c>
      <c r="G21">
        <v>2</v>
      </c>
      <c r="T21">
        <f t="shared" si="0"/>
        <v>6</v>
      </c>
    </row>
    <row r="22" spans="1:20" ht="15" thickTop="1" x14ac:dyDescent="0.35">
      <c r="A22" s="29" t="s">
        <v>30</v>
      </c>
      <c r="B22" s="15" t="s">
        <v>31</v>
      </c>
      <c r="C22" s="37">
        <v>42849</v>
      </c>
      <c r="D22" s="35">
        <v>114</v>
      </c>
      <c r="E22" s="35" t="s">
        <v>6</v>
      </c>
      <c r="F22">
        <v>1</v>
      </c>
      <c r="G22">
        <v>4</v>
      </c>
      <c r="H22">
        <v>4</v>
      </c>
      <c r="I22">
        <v>4</v>
      </c>
      <c r="J22">
        <v>5</v>
      </c>
      <c r="K22">
        <v>3</v>
      </c>
      <c r="T22">
        <f t="shared" si="0"/>
        <v>21</v>
      </c>
    </row>
    <row r="23" spans="1:20" x14ac:dyDescent="0.35">
      <c r="A23" s="28" t="s">
        <v>32</v>
      </c>
      <c r="B23" s="4" t="s">
        <v>31</v>
      </c>
      <c r="C23" s="37">
        <v>42867</v>
      </c>
      <c r="D23" s="35">
        <v>132</v>
      </c>
      <c r="E23" s="35" t="s">
        <v>21</v>
      </c>
      <c r="T23">
        <v>0</v>
      </c>
    </row>
    <row r="24" spans="1:20" x14ac:dyDescent="0.35">
      <c r="A24" s="28" t="s">
        <v>33</v>
      </c>
      <c r="B24" s="4" t="s">
        <v>31</v>
      </c>
      <c r="C24" s="37">
        <v>42858</v>
      </c>
      <c r="D24" s="35">
        <v>123</v>
      </c>
      <c r="E24" s="35" t="s">
        <v>21</v>
      </c>
      <c r="F24">
        <v>1</v>
      </c>
      <c r="G24">
        <v>3</v>
      </c>
      <c r="H24">
        <v>1</v>
      </c>
      <c r="I24">
        <v>2</v>
      </c>
      <c r="J24">
        <v>2</v>
      </c>
      <c r="K24">
        <v>2</v>
      </c>
      <c r="T24">
        <f t="shared" si="0"/>
        <v>11</v>
      </c>
    </row>
    <row r="25" spans="1:20" ht="15" thickBot="1" x14ac:dyDescent="0.4">
      <c r="A25" s="30" t="s">
        <v>34</v>
      </c>
      <c r="B25" s="13" t="s">
        <v>31</v>
      </c>
      <c r="C25" s="37">
        <v>42856</v>
      </c>
      <c r="D25" s="35">
        <v>121</v>
      </c>
      <c r="E25" s="35" t="s">
        <v>21</v>
      </c>
      <c r="F25">
        <v>3</v>
      </c>
      <c r="G25">
        <v>3</v>
      </c>
      <c r="H25">
        <v>3</v>
      </c>
      <c r="I25">
        <v>4</v>
      </c>
      <c r="T25">
        <f t="shared" si="0"/>
        <v>13</v>
      </c>
    </row>
    <row r="26" spans="1:20" ht="15" thickTop="1" x14ac:dyDescent="0.35">
      <c r="A26" s="28" t="s">
        <v>37</v>
      </c>
      <c r="B26" s="4" t="s">
        <v>35</v>
      </c>
      <c r="C26" s="37">
        <v>42862</v>
      </c>
      <c r="D26" s="35">
        <v>127</v>
      </c>
      <c r="E26" s="35"/>
      <c r="T26">
        <f t="shared" si="0"/>
        <v>0</v>
      </c>
    </row>
    <row r="27" spans="1:20" x14ac:dyDescent="0.35">
      <c r="A27" s="31" t="s">
        <v>38</v>
      </c>
      <c r="B27" s="11" t="s">
        <v>35</v>
      </c>
      <c r="C27" s="37">
        <v>42832</v>
      </c>
      <c r="D27" s="35">
        <v>97</v>
      </c>
      <c r="E27" s="35" t="s">
        <v>6</v>
      </c>
      <c r="F27">
        <v>1</v>
      </c>
      <c r="G27">
        <v>3</v>
      </c>
      <c r="H27">
        <v>2</v>
      </c>
      <c r="I27">
        <v>2</v>
      </c>
      <c r="J27">
        <v>2</v>
      </c>
      <c r="K27">
        <v>2</v>
      </c>
      <c r="L27">
        <v>2</v>
      </c>
      <c r="M27">
        <v>3</v>
      </c>
      <c r="N27">
        <v>3</v>
      </c>
      <c r="O27">
        <v>2</v>
      </c>
      <c r="P27">
        <v>2</v>
      </c>
      <c r="Q27">
        <v>2</v>
      </c>
      <c r="R27">
        <v>2</v>
      </c>
      <c r="S27">
        <v>2</v>
      </c>
      <c r="T27">
        <f>SUM(F27:S27)</f>
        <v>30</v>
      </c>
    </row>
    <row r="28" spans="1:20" x14ac:dyDescent="0.35">
      <c r="A28" s="28" t="s">
        <v>39</v>
      </c>
      <c r="B28" s="4" t="s">
        <v>35</v>
      </c>
      <c r="C28" s="37">
        <v>42836</v>
      </c>
      <c r="D28" s="35">
        <v>101</v>
      </c>
      <c r="E28" s="35" t="s">
        <v>6</v>
      </c>
      <c r="F28">
        <v>1</v>
      </c>
      <c r="G28">
        <v>4</v>
      </c>
      <c r="H28">
        <v>2</v>
      </c>
      <c r="I28">
        <v>2</v>
      </c>
      <c r="J28">
        <v>2</v>
      </c>
      <c r="K28">
        <v>2</v>
      </c>
      <c r="L28">
        <v>2</v>
      </c>
      <c r="M28">
        <v>3</v>
      </c>
      <c r="N28">
        <v>4</v>
      </c>
      <c r="O28">
        <v>3</v>
      </c>
      <c r="T28">
        <f>SUM(F28:S28)</f>
        <v>25</v>
      </c>
    </row>
    <row r="29" spans="1:20" x14ac:dyDescent="0.35">
      <c r="A29" s="28" t="s">
        <v>40</v>
      </c>
      <c r="B29" s="4" t="s">
        <v>35</v>
      </c>
      <c r="C29" s="37">
        <v>42851</v>
      </c>
      <c r="D29" s="35">
        <v>116</v>
      </c>
      <c r="E29" s="35" t="s">
        <v>6</v>
      </c>
      <c r="F29">
        <v>1</v>
      </c>
      <c r="G29">
        <v>2</v>
      </c>
      <c r="H29">
        <v>2</v>
      </c>
      <c r="I29">
        <v>2</v>
      </c>
      <c r="T29">
        <f t="shared" ref="T29:T50" si="1">SUM(F29:S29)</f>
        <v>7</v>
      </c>
    </row>
    <row r="30" spans="1:20" x14ac:dyDescent="0.35">
      <c r="A30" s="28" t="s">
        <v>41</v>
      </c>
      <c r="B30" s="4" t="s">
        <v>35</v>
      </c>
      <c r="C30" s="37">
        <v>42851</v>
      </c>
      <c r="D30" s="35">
        <v>116</v>
      </c>
      <c r="E30" s="35" t="s">
        <v>6</v>
      </c>
      <c r="F30">
        <v>3</v>
      </c>
      <c r="G30">
        <v>3</v>
      </c>
      <c r="T30">
        <f t="shared" si="1"/>
        <v>6</v>
      </c>
    </row>
    <row r="31" spans="1:20" x14ac:dyDescent="0.35">
      <c r="A31" s="28" t="s">
        <v>42</v>
      </c>
      <c r="B31" s="4" t="s">
        <v>35</v>
      </c>
      <c r="C31" s="37">
        <v>42849</v>
      </c>
      <c r="D31" s="35">
        <v>114</v>
      </c>
      <c r="E31" s="35" t="s">
        <v>6</v>
      </c>
      <c r="F31">
        <v>1</v>
      </c>
      <c r="G31">
        <v>2</v>
      </c>
      <c r="H31">
        <v>3</v>
      </c>
      <c r="I31">
        <v>3</v>
      </c>
      <c r="T31">
        <f t="shared" si="1"/>
        <v>9</v>
      </c>
    </row>
    <row r="32" spans="1:20" x14ac:dyDescent="0.35">
      <c r="A32" s="28" t="s">
        <v>79</v>
      </c>
      <c r="B32" s="4" t="s">
        <v>35</v>
      </c>
      <c r="C32" s="37">
        <v>42854</v>
      </c>
      <c r="D32" s="35">
        <v>119</v>
      </c>
      <c r="E32" s="35" t="s">
        <v>6</v>
      </c>
      <c r="F32">
        <v>2</v>
      </c>
      <c r="G32">
        <v>2</v>
      </c>
      <c r="T32">
        <f t="shared" si="1"/>
        <v>4</v>
      </c>
    </row>
    <row r="33" spans="1:20" x14ac:dyDescent="0.35">
      <c r="A33" s="28" t="s">
        <v>43</v>
      </c>
      <c r="B33" s="4" t="s">
        <v>35</v>
      </c>
      <c r="C33" s="37">
        <v>42851</v>
      </c>
      <c r="D33" s="35">
        <v>116</v>
      </c>
      <c r="E33" s="35" t="s">
        <v>6</v>
      </c>
      <c r="F33">
        <v>3</v>
      </c>
      <c r="G33">
        <v>3</v>
      </c>
      <c r="T33">
        <f t="shared" si="1"/>
        <v>6</v>
      </c>
    </row>
    <row r="34" spans="1:20" x14ac:dyDescent="0.35">
      <c r="A34" s="28" t="s">
        <v>80</v>
      </c>
      <c r="B34" s="4" t="s">
        <v>35</v>
      </c>
      <c r="C34" s="37">
        <v>42862</v>
      </c>
      <c r="D34" s="35">
        <v>127</v>
      </c>
      <c r="E34" s="35"/>
      <c r="T34">
        <f t="shared" si="1"/>
        <v>0</v>
      </c>
    </row>
    <row r="35" spans="1:20" x14ac:dyDescent="0.35">
      <c r="A35" s="28" t="s">
        <v>44</v>
      </c>
      <c r="B35" s="4" t="s">
        <v>35</v>
      </c>
      <c r="C35" s="37">
        <v>42849</v>
      </c>
      <c r="D35" s="35">
        <v>114</v>
      </c>
      <c r="E35" s="35" t="s">
        <v>6</v>
      </c>
      <c r="F35">
        <v>3</v>
      </c>
      <c r="G35">
        <v>3</v>
      </c>
      <c r="T35">
        <f t="shared" si="1"/>
        <v>6</v>
      </c>
    </row>
    <row r="36" spans="1:20" x14ac:dyDescent="0.35">
      <c r="A36" s="28" t="s">
        <v>45</v>
      </c>
      <c r="B36" s="4" t="s">
        <v>35</v>
      </c>
      <c r="C36" s="37">
        <v>42846</v>
      </c>
      <c r="D36" s="35">
        <v>111</v>
      </c>
      <c r="E36" s="35" t="s">
        <v>6</v>
      </c>
      <c r="F36">
        <v>3</v>
      </c>
      <c r="G36">
        <v>3</v>
      </c>
      <c r="H36">
        <v>2</v>
      </c>
      <c r="I36">
        <v>2</v>
      </c>
      <c r="T36">
        <f t="shared" si="1"/>
        <v>10</v>
      </c>
    </row>
    <row r="37" spans="1:20" x14ac:dyDescent="0.35">
      <c r="A37" s="28" t="s">
        <v>46</v>
      </c>
      <c r="B37" s="4" t="s">
        <v>35</v>
      </c>
      <c r="C37" s="37">
        <v>42852</v>
      </c>
      <c r="D37" s="35">
        <v>117</v>
      </c>
      <c r="E37" s="35" t="s">
        <v>6</v>
      </c>
      <c r="F37">
        <v>2</v>
      </c>
      <c r="G37">
        <v>2</v>
      </c>
      <c r="T37">
        <f t="shared" si="1"/>
        <v>4</v>
      </c>
    </row>
    <row r="38" spans="1:20" x14ac:dyDescent="0.35">
      <c r="A38" s="29" t="s">
        <v>47</v>
      </c>
      <c r="B38" s="15" t="s">
        <v>35</v>
      </c>
      <c r="C38" s="37">
        <v>42850</v>
      </c>
      <c r="D38" s="35">
        <v>115</v>
      </c>
      <c r="E38" s="35" t="s">
        <v>6</v>
      </c>
      <c r="F38">
        <v>2</v>
      </c>
      <c r="G38">
        <v>3</v>
      </c>
      <c r="T38">
        <f t="shared" si="1"/>
        <v>5</v>
      </c>
    </row>
    <row r="39" spans="1:20" x14ac:dyDescent="0.35">
      <c r="A39" s="28" t="s">
        <v>48</v>
      </c>
      <c r="B39" s="4" t="s">
        <v>35</v>
      </c>
      <c r="C39" s="37">
        <v>42844</v>
      </c>
      <c r="D39" s="35">
        <v>109</v>
      </c>
      <c r="E39" s="35" t="s">
        <v>21</v>
      </c>
      <c r="F39">
        <v>2</v>
      </c>
      <c r="G39">
        <v>3</v>
      </c>
      <c r="H39">
        <v>3</v>
      </c>
      <c r="I39">
        <v>2</v>
      </c>
      <c r="J39">
        <v>2</v>
      </c>
      <c r="K39">
        <v>2</v>
      </c>
      <c r="T39">
        <f t="shared" si="1"/>
        <v>14</v>
      </c>
    </row>
    <row r="40" spans="1:20" x14ac:dyDescent="0.35">
      <c r="A40" s="28" t="s">
        <v>49</v>
      </c>
      <c r="B40" s="4" t="s">
        <v>35</v>
      </c>
      <c r="C40" s="37">
        <v>42863</v>
      </c>
      <c r="D40" s="35">
        <v>128</v>
      </c>
      <c r="E40" s="35" t="s">
        <v>21</v>
      </c>
      <c r="T40">
        <f t="shared" si="1"/>
        <v>0</v>
      </c>
    </row>
    <row r="41" spans="1:20" x14ac:dyDescent="0.35">
      <c r="A41" s="28" t="s">
        <v>50</v>
      </c>
      <c r="B41" s="4" t="s">
        <v>35</v>
      </c>
      <c r="C41" s="37">
        <v>42854</v>
      </c>
      <c r="D41" s="35">
        <v>119</v>
      </c>
      <c r="E41" s="35" t="s">
        <v>21</v>
      </c>
      <c r="F41">
        <v>2</v>
      </c>
      <c r="G41">
        <v>2</v>
      </c>
      <c r="H41">
        <v>2</v>
      </c>
      <c r="I41">
        <v>2</v>
      </c>
      <c r="T41">
        <f t="shared" si="1"/>
        <v>8</v>
      </c>
    </row>
    <row r="42" spans="1:20" x14ac:dyDescent="0.35">
      <c r="A42" s="28" t="s">
        <v>51</v>
      </c>
      <c r="B42" s="4" t="s">
        <v>35</v>
      </c>
      <c r="C42" s="37">
        <v>42841</v>
      </c>
      <c r="D42" s="35">
        <v>106</v>
      </c>
      <c r="E42" s="35" t="s">
        <v>21</v>
      </c>
      <c r="F42">
        <v>1</v>
      </c>
      <c r="G42">
        <v>2</v>
      </c>
      <c r="H42">
        <v>2</v>
      </c>
      <c r="I42">
        <v>3</v>
      </c>
      <c r="J42">
        <v>3</v>
      </c>
      <c r="K42">
        <v>2</v>
      </c>
      <c r="L42">
        <v>2</v>
      </c>
      <c r="M42">
        <v>2</v>
      </c>
      <c r="N42">
        <v>2</v>
      </c>
      <c r="O42">
        <v>2</v>
      </c>
      <c r="T42">
        <f t="shared" si="1"/>
        <v>21</v>
      </c>
    </row>
    <row r="43" spans="1:20" ht="15" thickBot="1" x14ac:dyDescent="0.4">
      <c r="A43" s="30" t="s">
        <v>52</v>
      </c>
      <c r="B43" s="13" t="s">
        <v>35</v>
      </c>
      <c r="C43" s="37">
        <v>42842</v>
      </c>
      <c r="D43" s="35">
        <v>107</v>
      </c>
      <c r="E43" s="35" t="s">
        <v>21</v>
      </c>
      <c r="F43">
        <v>2</v>
      </c>
      <c r="G43">
        <v>2</v>
      </c>
      <c r="H43">
        <v>3</v>
      </c>
      <c r="I43">
        <v>3</v>
      </c>
      <c r="J43">
        <v>1</v>
      </c>
      <c r="K43">
        <v>1</v>
      </c>
      <c r="L43">
        <v>1</v>
      </c>
      <c r="M43">
        <v>2</v>
      </c>
      <c r="T43">
        <f t="shared" si="1"/>
        <v>15</v>
      </c>
    </row>
    <row r="44" spans="1:20" ht="15" thickTop="1" x14ac:dyDescent="0.35">
      <c r="A44" s="28" t="s">
        <v>53</v>
      </c>
      <c r="B44" s="4" t="s">
        <v>54</v>
      </c>
      <c r="C44" s="37">
        <v>42843</v>
      </c>
      <c r="D44" s="35">
        <v>108</v>
      </c>
      <c r="E44" s="35" t="s">
        <v>6</v>
      </c>
      <c r="F44">
        <v>1</v>
      </c>
      <c r="G44">
        <v>2</v>
      </c>
      <c r="H44">
        <v>3</v>
      </c>
      <c r="I44">
        <v>3</v>
      </c>
      <c r="J44">
        <v>2</v>
      </c>
      <c r="K44">
        <v>3</v>
      </c>
      <c r="T44">
        <f t="shared" si="1"/>
        <v>14</v>
      </c>
    </row>
    <row r="45" spans="1:20" x14ac:dyDescent="0.35">
      <c r="A45" s="28" t="s">
        <v>55</v>
      </c>
      <c r="B45" s="4" t="s">
        <v>54</v>
      </c>
      <c r="C45" s="37">
        <v>42837</v>
      </c>
      <c r="D45" s="35">
        <v>102</v>
      </c>
      <c r="E45" s="35" t="s">
        <v>6</v>
      </c>
      <c r="F45">
        <v>2</v>
      </c>
      <c r="G45">
        <v>3</v>
      </c>
      <c r="H45">
        <v>2</v>
      </c>
      <c r="I45">
        <v>2</v>
      </c>
      <c r="J45">
        <v>3</v>
      </c>
      <c r="K45">
        <v>3</v>
      </c>
      <c r="L45">
        <v>3</v>
      </c>
      <c r="M45">
        <v>4</v>
      </c>
      <c r="T45">
        <f t="shared" si="1"/>
        <v>22</v>
      </c>
    </row>
    <row r="46" spans="1:20" x14ac:dyDescent="0.35">
      <c r="A46" s="28" t="s">
        <v>56</v>
      </c>
      <c r="B46" s="4" t="s">
        <v>54</v>
      </c>
      <c r="C46" s="37">
        <v>42840</v>
      </c>
      <c r="D46" s="35">
        <v>105</v>
      </c>
      <c r="E46" s="35" t="s">
        <v>6</v>
      </c>
      <c r="F46">
        <v>1</v>
      </c>
      <c r="G46">
        <v>2</v>
      </c>
      <c r="H46">
        <v>1</v>
      </c>
      <c r="I46">
        <v>2</v>
      </c>
      <c r="J46">
        <v>1</v>
      </c>
      <c r="K46">
        <v>2</v>
      </c>
      <c r="L46">
        <v>1</v>
      </c>
      <c r="M46">
        <v>2</v>
      </c>
      <c r="N46">
        <v>2</v>
      </c>
      <c r="O46">
        <v>3</v>
      </c>
      <c r="T46">
        <f t="shared" si="1"/>
        <v>17</v>
      </c>
    </row>
    <row r="47" spans="1:20" x14ac:dyDescent="0.35">
      <c r="A47" s="29" t="s">
        <v>57</v>
      </c>
      <c r="B47" s="15" t="s">
        <v>54</v>
      </c>
      <c r="C47" s="37">
        <v>42848</v>
      </c>
      <c r="D47" s="35">
        <v>113</v>
      </c>
      <c r="E47" s="35" t="s">
        <v>6</v>
      </c>
      <c r="F47">
        <v>1</v>
      </c>
      <c r="G47">
        <v>5</v>
      </c>
      <c r="H47">
        <v>2</v>
      </c>
      <c r="I47">
        <v>2</v>
      </c>
      <c r="T47">
        <f t="shared" si="1"/>
        <v>10</v>
      </c>
    </row>
    <row r="48" spans="1:20" x14ac:dyDescent="0.35">
      <c r="A48" s="31" t="s">
        <v>58</v>
      </c>
      <c r="B48" s="11" t="s">
        <v>54</v>
      </c>
      <c r="C48" s="37">
        <v>42839</v>
      </c>
      <c r="D48" s="35">
        <v>104</v>
      </c>
      <c r="E48" s="35" t="s">
        <v>21</v>
      </c>
      <c r="F48">
        <v>2</v>
      </c>
      <c r="G48">
        <v>2</v>
      </c>
      <c r="H48">
        <v>4</v>
      </c>
      <c r="I48">
        <v>3</v>
      </c>
      <c r="J48">
        <v>4</v>
      </c>
      <c r="K48">
        <v>4</v>
      </c>
      <c r="T48">
        <f t="shared" si="1"/>
        <v>19</v>
      </c>
    </row>
    <row r="49" spans="1:20" x14ac:dyDescent="0.35">
      <c r="A49" s="28" t="s">
        <v>59</v>
      </c>
      <c r="B49" s="4" t="s">
        <v>54</v>
      </c>
      <c r="C49" s="37">
        <v>42840</v>
      </c>
      <c r="D49" s="35">
        <v>105</v>
      </c>
      <c r="E49" s="35" t="s">
        <v>21</v>
      </c>
      <c r="F49">
        <v>1</v>
      </c>
      <c r="G49">
        <v>2</v>
      </c>
      <c r="H49">
        <v>1</v>
      </c>
      <c r="I49">
        <v>1</v>
      </c>
      <c r="J49">
        <v>2</v>
      </c>
      <c r="K49">
        <v>2</v>
      </c>
      <c r="L49">
        <v>3</v>
      </c>
      <c r="M49">
        <v>3</v>
      </c>
      <c r="T49">
        <f t="shared" si="1"/>
        <v>15</v>
      </c>
    </row>
    <row r="50" spans="1:20" ht="15" thickBot="1" x14ac:dyDescent="0.4">
      <c r="A50" s="30" t="s">
        <v>60</v>
      </c>
      <c r="B50" s="13" t="s">
        <v>54</v>
      </c>
      <c r="C50" s="37">
        <v>42849</v>
      </c>
      <c r="D50" s="35">
        <v>114</v>
      </c>
      <c r="E50" s="35" t="s">
        <v>21</v>
      </c>
      <c r="F50">
        <v>3</v>
      </c>
      <c r="G50">
        <v>2</v>
      </c>
      <c r="H50">
        <v>2</v>
      </c>
      <c r="I50">
        <v>2</v>
      </c>
      <c r="T50">
        <f t="shared" si="1"/>
        <v>9</v>
      </c>
    </row>
    <row r="51" spans="1:20" ht="15" thickTop="1" x14ac:dyDescent="0.35"/>
    <row r="52" spans="1:20" x14ac:dyDescent="0.35">
      <c r="B52" s="9" t="s">
        <v>54</v>
      </c>
      <c r="D52" s="18">
        <f>+AVERAGE(D44:D50)</f>
        <v>107.28571428571429</v>
      </c>
      <c r="E52" s="18"/>
      <c r="F52" s="18">
        <f t="shared" ref="F52:I52" si="2">+AVERAGE(F44:F50)</f>
        <v>1.5714285714285714</v>
      </c>
      <c r="G52" s="18">
        <f t="shared" si="2"/>
        <v>2.5714285714285716</v>
      </c>
      <c r="H52" s="18">
        <f t="shared" si="2"/>
        <v>2.1428571428571428</v>
      </c>
      <c r="I52" s="18">
        <f t="shared" si="2"/>
        <v>2.1428571428571428</v>
      </c>
      <c r="J52" s="18">
        <f t="shared" ref="J52" si="3">+AVERAGE(J44:J50)</f>
        <v>2.4</v>
      </c>
    </row>
    <row r="53" spans="1:20" x14ac:dyDescent="0.35">
      <c r="B53" s="9" t="s">
        <v>31</v>
      </c>
      <c r="D53" s="18">
        <f>+AVERAGE(D22:D25)</f>
        <v>122.5</v>
      </c>
      <c r="E53" s="18"/>
      <c r="F53" s="18">
        <f t="shared" ref="F53:I53" si="4">+AVERAGE(F22:F25)</f>
        <v>1.6666666666666667</v>
      </c>
      <c r="G53" s="18">
        <f t="shared" si="4"/>
        <v>3.3333333333333335</v>
      </c>
      <c r="H53" s="18">
        <f t="shared" si="4"/>
        <v>2.6666666666666665</v>
      </c>
      <c r="I53" s="18">
        <f t="shared" si="4"/>
        <v>3.3333333333333335</v>
      </c>
      <c r="J53" s="18">
        <f t="shared" ref="J53" si="5">+AVERAGE(J22:J25)</f>
        <v>3.5</v>
      </c>
    </row>
    <row r="54" spans="1:20" x14ac:dyDescent="0.35">
      <c r="B54" s="9" t="s">
        <v>35</v>
      </c>
      <c r="D54" s="18">
        <f>+AVERAGE(D26:D43)</f>
        <v>114.38888888888889</v>
      </c>
      <c r="E54" s="18"/>
      <c r="F54" s="18">
        <f t="shared" ref="F54:I54" si="6">+AVERAGE(F26:F43)</f>
        <v>1.9333333333333333</v>
      </c>
      <c r="G54" s="18">
        <f t="shared" si="6"/>
        <v>2.6</v>
      </c>
      <c r="H54" s="18">
        <f t="shared" si="6"/>
        <v>2.3333333333333335</v>
      </c>
      <c r="I54" s="18">
        <f t="shared" si="6"/>
        <v>2.3333333333333335</v>
      </c>
      <c r="J54" s="18">
        <f t="shared" ref="J54" si="7">+AVERAGE(J26:J43)</f>
        <v>2</v>
      </c>
    </row>
    <row r="55" spans="1:20" x14ac:dyDescent="0.35">
      <c r="B55" s="9" t="s">
        <v>5</v>
      </c>
      <c r="D55" s="18">
        <f>+AVERAGE(D3:D21)</f>
        <v>124.21052631578948</v>
      </c>
      <c r="E55" s="18"/>
      <c r="F55" s="18">
        <f>+AVERAGE(F3:F21)</f>
        <v>1.588235294117647</v>
      </c>
      <c r="G55" s="18">
        <f t="shared" ref="G55:I55" si="8">+AVERAGE(G3:G21)</f>
        <v>3.2352941176470589</v>
      </c>
      <c r="H55" s="18">
        <f t="shared" si="8"/>
        <v>2.1538461538461537</v>
      </c>
      <c r="I55" s="18">
        <f t="shared" si="8"/>
        <v>3.6923076923076925</v>
      </c>
      <c r="J55" s="18">
        <f t="shared" ref="J55" si="9">+AVERAGE(J3:J21)</f>
        <v>2.4285714285714284</v>
      </c>
    </row>
    <row r="56" spans="1:20" x14ac:dyDescent="0.35">
      <c r="B56" s="9" t="s">
        <v>61</v>
      </c>
      <c r="D56" s="18">
        <f>+AVERAGE(D3:D50)</f>
        <v>117.91666666666667</v>
      </c>
      <c r="T56" s="18">
        <f>+AVERAGE(T3:T50)</f>
        <v>10.916666666666666</v>
      </c>
    </row>
    <row r="57" spans="1:20" x14ac:dyDescent="0.35">
      <c r="B57" s="9"/>
      <c r="D57" s="18"/>
      <c r="T57">
        <f>STDEV(T3:T50)</f>
        <v>7.1780793179676881</v>
      </c>
    </row>
    <row r="58" spans="1:20" x14ac:dyDescent="0.35">
      <c r="B58" s="9" t="s">
        <v>114</v>
      </c>
      <c r="D58" s="18">
        <f>AVERAGE(D3:D25)</f>
        <v>123.91304347826087</v>
      </c>
      <c r="F58" s="18">
        <f t="shared" ref="F58:J58" si="10">AVERAGE(F3:F25)</f>
        <v>1.6</v>
      </c>
      <c r="G58" s="18">
        <f t="shared" si="10"/>
        <v>3.25</v>
      </c>
      <c r="H58" s="18">
        <f t="shared" si="10"/>
        <v>2.25</v>
      </c>
      <c r="I58" s="18">
        <f t="shared" si="10"/>
        <v>3.625</v>
      </c>
      <c r="J58" s="18">
        <f t="shared" si="10"/>
        <v>2.6666666666666665</v>
      </c>
    </row>
    <row r="59" spans="1:20" x14ac:dyDescent="0.35">
      <c r="B59" s="9" t="s">
        <v>115</v>
      </c>
      <c r="D59" s="18">
        <f>AVERAGE(D26:D50)</f>
        <v>112.4</v>
      </c>
      <c r="F59" s="18">
        <f t="shared" ref="F59:J59" si="11">AVERAGE(F26:F50)</f>
        <v>1.8181818181818181</v>
      </c>
      <c r="G59" s="18">
        <f t="shared" si="11"/>
        <v>2.5909090909090908</v>
      </c>
      <c r="H59" s="18">
        <f t="shared" si="11"/>
        <v>2.25</v>
      </c>
      <c r="I59" s="18">
        <f t="shared" si="11"/>
        <v>2.25</v>
      </c>
      <c r="J59" s="18">
        <f t="shared" si="11"/>
        <v>2.2000000000000002</v>
      </c>
    </row>
    <row r="60" spans="1:20" x14ac:dyDescent="0.35">
      <c r="B60" s="9"/>
      <c r="D60" s="18"/>
    </row>
    <row r="62" spans="1:20" x14ac:dyDescent="0.35">
      <c r="B62" s="9" t="s">
        <v>54</v>
      </c>
      <c r="D62" s="38">
        <v>139.71428571428572</v>
      </c>
      <c r="E62" s="24" t="s">
        <v>71</v>
      </c>
      <c r="F62" t="s">
        <v>84</v>
      </c>
      <c r="G62" t="s">
        <v>108</v>
      </c>
      <c r="H62" t="s">
        <v>109</v>
      </c>
      <c r="I62" t="s">
        <v>110</v>
      </c>
    </row>
    <row r="63" spans="1:20" x14ac:dyDescent="0.35">
      <c r="B63" s="9" t="s">
        <v>31</v>
      </c>
      <c r="D63" s="38">
        <v>158.25</v>
      </c>
      <c r="E63" s="23">
        <v>1</v>
      </c>
      <c r="F63">
        <f>COUNTIF(F$3:F$50, 1)</f>
        <v>21</v>
      </c>
      <c r="G63">
        <f>COUNTIF(G$3:G$50, 1)</f>
        <v>1</v>
      </c>
      <c r="H63">
        <f t="shared" ref="H63:I63" si="12">COUNTIF(H$3:H$50, 1)</f>
        <v>7</v>
      </c>
      <c r="I63">
        <f t="shared" si="12"/>
        <v>1</v>
      </c>
    </row>
    <row r="64" spans="1:20" x14ac:dyDescent="0.35">
      <c r="B64" s="9" t="s">
        <v>35</v>
      </c>
      <c r="D64" s="38">
        <v>144.625</v>
      </c>
      <c r="E64" s="23">
        <v>2</v>
      </c>
      <c r="F64">
        <f>COUNTIF(F$3:F$50, 2)</f>
        <v>13</v>
      </c>
      <c r="G64">
        <f>COUNTIF(G$3:G$50, 2)</f>
        <v>15</v>
      </c>
      <c r="H64">
        <f t="shared" ref="H64:I64" si="13">COUNTIF(H$3:H$50, 2)</f>
        <v>13</v>
      </c>
      <c r="I64">
        <f t="shared" si="13"/>
        <v>14</v>
      </c>
    </row>
    <row r="65" spans="2:10" x14ac:dyDescent="0.35">
      <c r="B65" s="9" t="s">
        <v>5</v>
      </c>
      <c r="D65" s="38">
        <v>151.33333333333334</v>
      </c>
      <c r="E65" s="23">
        <v>3</v>
      </c>
      <c r="F65">
        <f>COUNTIF(F$3:F$50, 3)</f>
        <v>7</v>
      </c>
      <c r="G65">
        <f>COUNTIF(G$3:G$50, 3)</f>
        <v>17</v>
      </c>
      <c r="H65">
        <f t="shared" ref="H65:I65" si="14">COUNTIF(H$3:H$50, 3)</f>
        <v>9</v>
      </c>
      <c r="I65">
        <f t="shared" si="14"/>
        <v>10</v>
      </c>
    </row>
    <row r="66" spans="2:10" x14ac:dyDescent="0.35">
      <c r="B66" s="9" t="s">
        <v>61</v>
      </c>
      <c r="D66" s="38">
        <v>147.80000000000001</v>
      </c>
      <c r="E66" s="23">
        <v>4</v>
      </c>
      <c r="F66">
        <f>COUNTIF(F$3:F$50, 4)</f>
        <v>1</v>
      </c>
      <c r="G66">
        <f>COUNTIF(G$3:G$50, 4)</f>
        <v>6</v>
      </c>
      <c r="H66">
        <f t="shared" ref="H66:I66" si="15">COUNTIF(H$3:H$50, 4)</f>
        <v>3</v>
      </c>
      <c r="I66">
        <f t="shared" si="15"/>
        <v>5</v>
      </c>
    </row>
    <row r="67" spans="2:10" x14ac:dyDescent="0.35">
      <c r="B67" s="9"/>
      <c r="E67" s="23">
        <v>5</v>
      </c>
      <c r="F67">
        <f>COUNTIF(F$3:F$50, 5)</f>
        <v>0</v>
      </c>
      <c r="G67">
        <f>COUNTIF(G$3:G$50, 5)</f>
        <v>2</v>
      </c>
      <c r="H67">
        <f t="shared" ref="H67:I67" si="16">COUNTIF(H$3:H$50, 5)</f>
        <v>0</v>
      </c>
      <c r="I67">
        <f t="shared" si="16"/>
        <v>0</v>
      </c>
    </row>
    <row r="68" spans="2:10" x14ac:dyDescent="0.35">
      <c r="B68" s="9" t="s">
        <v>54</v>
      </c>
      <c r="D68" s="38">
        <f>D62-D52</f>
        <v>32.428571428571431</v>
      </c>
      <c r="E68" s="27">
        <v>6</v>
      </c>
      <c r="F68">
        <f>COUNTIF(F$3:F$50, 6)</f>
        <v>0</v>
      </c>
      <c r="G68">
        <f>COUNTIF(G$3:G$50, 6)</f>
        <v>1</v>
      </c>
      <c r="H68">
        <f t="shared" ref="H68:I68" si="17">COUNTIF(H$3:H$50, 6)</f>
        <v>0</v>
      </c>
      <c r="I68">
        <f t="shared" si="17"/>
        <v>1</v>
      </c>
    </row>
    <row r="69" spans="2:10" x14ac:dyDescent="0.35">
      <c r="B69" s="9" t="s">
        <v>31</v>
      </c>
      <c r="D69" s="38">
        <f>D63-D53</f>
        <v>35.75</v>
      </c>
    </row>
    <row r="70" spans="2:10" x14ac:dyDescent="0.35">
      <c r="B70" s="9" t="s">
        <v>35</v>
      </c>
      <c r="D70" s="38">
        <f>D64-D54</f>
        <v>30.236111111111114</v>
      </c>
      <c r="E70" s="27" t="s">
        <v>73</v>
      </c>
      <c r="F70">
        <f>SUM(F63:F67)</f>
        <v>42</v>
      </c>
      <c r="G70">
        <f>SUM(G63:G67)</f>
        <v>41</v>
      </c>
      <c r="H70">
        <f>SUM(H63:H67)</f>
        <v>32</v>
      </c>
      <c r="I70">
        <f>SUM(I63:I67)</f>
        <v>30</v>
      </c>
    </row>
    <row r="71" spans="2:10" x14ac:dyDescent="0.35">
      <c r="B71" s="9" t="s">
        <v>5</v>
      </c>
      <c r="D71" s="38">
        <f>D65-D55</f>
        <v>27.122807017543863</v>
      </c>
    </row>
    <row r="72" spans="2:10" x14ac:dyDescent="0.35">
      <c r="B72" s="9" t="s">
        <v>61</v>
      </c>
      <c r="D72" s="38">
        <f>D66-D56</f>
        <v>29.88333333333334</v>
      </c>
    </row>
    <row r="73" spans="2:10" x14ac:dyDescent="0.35">
      <c r="E73" s="41"/>
      <c r="F73" s="20"/>
      <c r="G73" s="20"/>
      <c r="H73" s="20"/>
      <c r="I73" s="20"/>
      <c r="J73" s="2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33" workbookViewId="0">
      <selection activeCell="F28" sqref="F28"/>
    </sheetView>
  </sheetViews>
  <sheetFormatPr defaultRowHeight="14.5" x14ac:dyDescent="0.35"/>
  <sheetData>
    <row r="1" spans="1:20" ht="29" thickBot="1" x14ac:dyDescent="0.4">
      <c r="A1" s="1" t="s">
        <v>83</v>
      </c>
      <c r="B1" s="1" t="s">
        <v>0</v>
      </c>
      <c r="C1" s="1" t="s">
        <v>94</v>
      </c>
      <c r="D1" s="1" t="s">
        <v>111</v>
      </c>
      <c r="E1" s="1" t="s">
        <v>1</v>
      </c>
      <c r="F1" s="36" t="s">
        <v>84</v>
      </c>
      <c r="G1" s="1" t="s">
        <v>85</v>
      </c>
      <c r="H1" s="36" t="s">
        <v>76</v>
      </c>
      <c r="I1" s="1" t="s">
        <v>77</v>
      </c>
      <c r="J1" s="36" t="s">
        <v>86</v>
      </c>
      <c r="K1" s="1" t="s">
        <v>88</v>
      </c>
      <c r="L1" s="36" t="s">
        <v>89</v>
      </c>
      <c r="M1" s="1" t="s">
        <v>90</v>
      </c>
      <c r="N1" s="36" t="s">
        <v>91</v>
      </c>
      <c r="O1" s="1" t="s">
        <v>92</v>
      </c>
      <c r="P1" s="1" t="s">
        <v>95</v>
      </c>
      <c r="Q1" s="1" t="s">
        <v>96</v>
      </c>
      <c r="R1" s="1" t="s">
        <v>97</v>
      </c>
      <c r="S1" s="1" t="s">
        <v>98</v>
      </c>
      <c r="T1" s="1" t="s">
        <v>87</v>
      </c>
    </row>
    <row r="2" spans="1:20" ht="15" thickTop="1" x14ac:dyDescent="0.35">
      <c r="A2" s="28" t="s">
        <v>4</v>
      </c>
      <c r="B2" s="4" t="s">
        <v>5</v>
      </c>
      <c r="C2" s="37">
        <v>42861</v>
      </c>
      <c r="D2" s="35">
        <v>126</v>
      </c>
      <c r="E2" s="35" t="s">
        <v>6</v>
      </c>
      <c r="F2">
        <v>1</v>
      </c>
      <c r="G2">
        <v>2</v>
      </c>
      <c r="H2">
        <v>1</v>
      </c>
      <c r="I2">
        <v>3</v>
      </c>
      <c r="T2">
        <f>SUM(F2:S2)</f>
        <v>7</v>
      </c>
    </row>
    <row r="3" spans="1:20" x14ac:dyDescent="0.35">
      <c r="A3" s="28" t="s">
        <v>9</v>
      </c>
      <c r="B3" s="4" t="s">
        <v>5</v>
      </c>
      <c r="C3" s="37">
        <v>42869</v>
      </c>
      <c r="D3" s="35">
        <v>134</v>
      </c>
      <c r="E3" s="35" t="s">
        <v>6</v>
      </c>
    </row>
    <row r="4" spans="1:20" x14ac:dyDescent="0.35">
      <c r="A4" s="28" t="s">
        <v>12</v>
      </c>
      <c r="B4" s="4" t="s">
        <v>5</v>
      </c>
      <c r="C4" s="37">
        <v>42851</v>
      </c>
      <c r="D4" s="35">
        <v>116</v>
      </c>
      <c r="E4" s="35" t="s">
        <v>6</v>
      </c>
      <c r="F4">
        <v>1</v>
      </c>
      <c r="G4">
        <v>4</v>
      </c>
      <c r="H4">
        <v>3</v>
      </c>
      <c r="I4">
        <v>3</v>
      </c>
      <c r="J4">
        <v>2</v>
      </c>
      <c r="K4">
        <v>3</v>
      </c>
      <c r="T4">
        <f t="shared" ref="T4:T9" si="0">SUM(F4:S4)</f>
        <v>16</v>
      </c>
    </row>
    <row r="5" spans="1:20" x14ac:dyDescent="0.35">
      <c r="A5" s="28" t="s">
        <v>13</v>
      </c>
      <c r="B5" s="4" t="s">
        <v>5</v>
      </c>
      <c r="C5" s="37">
        <v>42857</v>
      </c>
      <c r="D5" s="35">
        <v>122</v>
      </c>
      <c r="E5" s="35" t="s">
        <v>6</v>
      </c>
      <c r="F5">
        <v>1</v>
      </c>
      <c r="G5">
        <v>3</v>
      </c>
      <c r="H5">
        <v>2</v>
      </c>
      <c r="I5">
        <v>3</v>
      </c>
      <c r="J5">
        <v>2</v>
      </c>
      <c r="K5">
        <v>2</v>
      </c>
      <c r="L5">
        <v>2</v>
      </c>
      <c r="M5">
        <v>2</v>
      </c>
      <c r="T5">
        <f t="shared" si="0"/>
        <v>17</v>
      </c>
    </row>
    <row r="6" spans="1:20" x14ac:dyDescent="0.35">
      <c r="A6" s="29" t="s">
        <v>15</v>
      </c>
      <c r="B6" s="4" t="s">
        <v>5</v>
      </c>
      <c r="C6" s="37">
        <v>42861</v>
      </c>
      <c r="D6" s="35">
        <v>126</v>
      </c>
      <c r="E6" s="35" t="s">
        <v>6</v>
      </c>
      <c r="F6">
        <v>1</v>
      </c>
      <c r="G6">
        <v>3</v>
      </c>
      <c r="H6">
        <v>1</v>
      </c>
      <c r="I6">
        <v>2</v>
      </c>
      <c r="J6">
        <v>1</v>
      </c>
      <c r="K6">
        <v>2</v>
      </c>
      <c r="L6">
        <v>1</v>
      </c>
      <c r="M6">
        <v>3</v>
      </c>
      <c r="T6">
        <f t="shared" si="0"/>
        <v>14</v>
      </c>
    </row>
    <row r="7" spans="1:20" x14ac:dyDescent="0.35">
      <c r="A7" s="28" t="s">
        <v>16</v>
      </c>
      <c r="B7" s="4" t="s">
        <v>5</v>
      </c>
      <c r="C7" s="37">
        <v>42851</v>
      </c>
      <c r="D7" s="35">
        <v>116</v>
      </c>
      <c r="E7" s="35" t="s">
        <v>6</v>
      </c>
      <c r="F7">
        <v>1</v>
      </c>
      <c r="G7">
        <v>6</v>
      </c>
      <c r="H7">
        <v>2</v>
      </c>
      <c r="I7">
        <v>6</v>
      </c>
      <c r="J7">
        <v>2</v>
      </c>
      <c r="K7">
        <v>3</v>
      </c>
      <c r="T7">
        <f t="shared" si="0"/>
        <v>20</v>
      </c>
    </row>
    <row r="8" spans="1:20" x14ac:dyDescent="0.35">
      <c r="A8" s="28" t="s">
        <v>17</v>
      </c>
      <c r="B8" s="4" t="s">
        <v>5</v>
      </c>
      <c r="C8" s="37">
        <v>42855</v>
      </c>
      <c r="D8" s="35">
        <v>120</v>
      </c>
      <c r="E8" s="35" t="s">
        <v>6</v>
      </c>
      <c r="F8">
        <v>1</v>
      </c>
      <c r="G8">
        <v>4</v>
      </c>
      <c r="H8">
        <v>3</v>
      </c>
      <c r="I8">
        <v>4</v>
      </c>
      <c r="T8">
        <f t="shared" si="0"/>
        <v>12</v>
      </c>
    </row>
    <row r="9" spans="1:20" x14ac:dyDescent="0.35">
      <c r="A9" s="28" t="s">
        <v>78</v>
      </c>
      <c r="B9" s="4" t="s">
        <v>5</v>
      </c>
      <c r="C9" s="37">
        <v>42857</v>
      </c>
      <c r="D9" s="35">
        <v>122</v>
      </c>
      <c r="E9" s="35" t="s">
        <v>6</v>
      </c>
      <c r="F9">
        <v>2</v>
      </c>
      <c r="G9">
        <v>3</v>
      </c>
      <c r="H9">
        <v>1</v>
      </c>
      <c r="I9">
        <v>9</v>
      </c>
      <c r="T9">
        <f t="shared" si="0"/>
        <v>15</v>
      </c>
    </row>
    <row r="10" spans="1:20" x14ac:dyDescent="0.35">
      <c r="A10" s="28" t="s">
        <v>18</v>
      </c>
      <c r="B10" s="4" t="s">
        <v>5</v>
      </c>
      <c r="C10" s="37">
        <v>42877</v>
      </c>
      <c r="D10" s="35">
        <v>142</v>
      </c>
      <c r="E10" s="35" t="s">
        <v>6</v>
      </c>
    </row>
    <row r="11" spans="1:20" x14ac:dyDescent="0.35">
      <c r="A11" s="28" t="s">
        <v>19</v>
      </c>
      <c r="B11" s="4" t="s">
        <v>5</v>
      </c>
      <c r="C11" s="37">
        <v>42861</v>
      </c>
      <c r="D11" s="35">
        <v>126</v>
      </c>
      <c r="E11" s="35" t="s">
        <v>6</v>
      </c>
      <c r="F11">
        <v>1</v>
      </c>
      <c r="G11">
        <v>3</v>
      </c>
      <c r="H11">
        <v>2</v>
      </c>
      <c r="I11">
        <v>2</v>
      </c>
      <c r="T11">
        <f t="shared" ref="T11:T27" si="1">SUM(F11:S11)</f>
        <v>8</v>
      </c>
    </row>
    <row r="12" spans="1:20" x14ac:dyDescent="0.35">
      <c r="A12" s="31" t="s">
        <v>30</v>
      </c>
      <c r="B12" s="11" t="s">
        <v>31</v>
      </c>
      <c r="C12" s="37">
        <v>42849</v>
      </c>
      <c r="D12" s="35">
        <v>114</v>
      </c>
      <c r="E12" s="35" t="s">
        <v>6</v>
      </c>
      <c r="F12">
        <v>1</v>
      </c>
      <c r="G12">
        <v>4</v>
      </c>
      <c r="H12">
        <v>4</v>
      </c>
      <c r="I12">
        <v>4</v>
      </c>
      <c r="J12">
        <v>5</v>
      </c>
      <c r="K12">
        <v>3</v>
      </c>
      <c r="T12">
        <f t="shared" si="1"/>
        <v>21</v>
      </c>
    </row>
    <row r="13" spans="1:20" x14ac:dyDescent="0.35">
      <c r="A13" s="28" t="s">
        <v>38</v>
      </c>
      <c r="B13" s="4" t="s">
        <v>35</v>
      </c>
      <c r="C13" s="37">
        <v>42832</v>
      </c>
      <c r="D13" s="35">
        <v>97</v>
      </c>
      <c r="E13" s="35" t="s">
        <v>6</v>
      </c>
      <c r="F13">
        <v>1</v>
      </c>
      <c r="G13">
        <v>3</v>
      </c>
      <c r="H13">
        <v>2</v>
      </c>
      <c r="I13">
        <v>2</v>
      </c>
      <c r="J13">
        <v>2</v>
      </c>
      <c r="K13">
        <v>2</v>
      </c>
      <c r="L13">
        <v>2</v>
      </c>
      <c r="M13">
        <v>3</v>
      </c>
      <c r="N13">
        <v>3</v>
      </c>
      <c r="O13">
        <v>2</v>
      </c>
      <c r="P13">
        <v>2</v>
      </c>
      <c r="Q13">
        <v>2</v>
      </c>
      <c r="R13">
        <v>2</v>
      </c>
      <c r="S13">
        <v>2</v>
      </c>
      <c r="T13">
        <f t="shared" si="1"/>
        <v>30</v>
      </c>
    </row>
    <row r="14" spans="1:20" x14ac:dyDescent="0.35">
      <c r="A14" s="28" t="s">
        <v>39</v>
      </c>
      <c r="B14" s="4" t="s">
        <v>35</v>
      </c>
      <c r="C14" s="37">
        <v>42836</v>
      </c>
      <c r="D14" s="35">
        <v>101</v>
      </c>
      <c r="E14" s="35" t="s">
        <v>6</v>
      </c>
      <c r="F14">
        <v>1</v>
      </c>
      <c r="G14">
        <v>4</v>
      </c>
      <c r="H14">
        <v>2</v>
      </c>
      <c r="I14">
        <v>2</v>
      </c>
      <c r="J14">
        <v>2</v>
      </c>
      <c r="K14">
        <v>2</v>
      </c>
      <c r="L14">
        <v>2</v>
      </c>
      <c r="M14">
        <v>3</v>
      </c>
      <c r="N14">
        <v>4</v>
      </c>
      <c r="O14">
        <v>3</v>
      </c>
      <c r="T14">
        <f t="shared" si="1"/>
        <v>25</v>
      </c>
    </row>
    <row r="15" spans="1:20" x14ac:dyDescent="0.35">
      <c r="A15" s="28" t="s">
        <v>40</v>
      </c>
      <c r="B15" s="4" t="s">
        <v>35</v>
      </c>
      <c r="C15" s="37">
        <v>42851</v>
      </c>
      <c r="D15" s="35">
        <v>116</v>
      </c>
      <c r="E15" s="35" t="s">
        <v>6</v>
      </c>
      <c r="F15">
        <v>1</v>
      </c>
      <c r="G15">
        <v>2</v>
      </c>
      <c r="H15">
        <v>2</v>
      </c>
      <c r="I15">
        <v>2</v>
      </c>
      <c r="T15">
        <f t="shared" si="1"/>
        <v>7</v>
      </c>
    </row>
    <row r="16" spans="1:20" x14ac:dyDescent="0.35">
      <c r="A16" s="28" t="s">
        <v>41</v>
      </c>
      <c r="B16" s="4" t="s">
        <v>35</v>
      </c>
      <c r="C16" s="37">
        <v>42851</v>
      </c>
      <c r="D16" s="35">
        <v>116</v>
      </c>
      <c r="E16" s="35" t="s">
        <v>6</v>
      </c>
      <c r="F16">
        <v>3</v>
      </c>
      <c r="G16">
        <v>3</v>
      </c>
      <c r="T16">
        <f t="shared" si="1"/>
        <v>6</v>
      </c>
    </row>
    <row r="17" spans="1:20" x14ac:dyDescent="0.35">
      <c r="A17" s="28" t="s">
        <v>42</v>
      </c>
      <c r="B17" s="4" t="s">
        <v>35</v>
      </c>
      <c r="C17" s="37">
        <v>42849</v>
      </c>
      <c r="D17" s="35">
        <v>114</v>
      </c>
      <c r="E17" s="35" t="s">
        <v>6</v>
      </c>
      <c r="F17">
        <v>1</v>
      </c>
      <c r="G17">
        <v>2</v>
      </c>
      <c r="H17">
        <v>3</v>
      </c>
      <c r="I17">
        <v>3</v>
      </c>
      <c r="T17">
        <f t="shared" si="1"/>
        <v>9</v>
      </c>
    </row>
    <row r="18" spans="1:20" x14ac:dyDescent="0.35">
      <c r="A18" s="28" t="s">
        <v>79</v>
      </c>
      <c r="B18" s="4" t="s">
        <v>35</v>
      </c>
      <c r="C18" s="37">
        <v>42854</v>
      </c>
      <c r="D18" s="35">
        <v>119</v>
      </c>
      <c r="E18" s="35" t="s">
        <v>6</v>
      </c>
      <c r="F18">
        <v>2</v>
      </c>
      <c r="G18">
        <v>2</v>
      </c>
      <c r="T18">
        <f t="shared" si="1"/>
        <v>4</v>
      </c>
    </row>
    <row r="19" spans="1:20" x14ac:dyDescent="0.35">
      <c r="A19" s="28" t="s">
        <v>43</v>
      </c>
      <c r="B19" s="4" t="s">
        <v>35</v>
      </c>
      <c r="C19" s="37">
        <v>42851</v>
      </c>
      <c r="D19" s="35">
        <v>116</v>
      </c>
      <c r="E19" s="35" t="s">
        <v>6</v>
      </c>
      <c r="F19">
        <v>3</v>
      </c>
      <c r="G19">
        <v>3</v>
      </c>
      <c r="T19">
        <f t="shared" si="1"/>
        <v>6</v>
      </c>
    </row>
    <row r="20" spans="1:20" ht="15" thickBot="1" x14ac:dyDescent="0.4">
      <c r="A20" s="30" t="s">
        <v>44</v>
      </c>
      <c r="B20" s="13" t="s">
        <v>35</v>
      </c>
      <c r="C20" s="37">
        <v>42849</v>
      </c>
      <c r="D20" s="35">
        <v>114</v>
      </c>
      <c r="E20" s="35" t="s">
        <v>6</v>
      </c>
      <c r="F20">
        <v>3</v>
      </c>
      <c r="G20">
        <v>3</v>
      </c>
      <c r="T20">
        <f t="shared" si="1"/>
        <v>6</v>
      </c>
    </row>
    <row r="21" spans="1:20" ht="15" thickTop="1" x14ac:dyDescent="0.35">
      <c r="A21" s="29" t="s">
        <v>45</v>
      </c>
      <c r="B21" s="15" t="s">
        <v>35</v>
      </c>
      <c r="C21" s="37">
        <v>42846</v>
      </c>
      <c r="D21" s="35">
        <v>111</v>
      </c>
      <c r="E21" s="35" t="s">
        <v>6</v>
      </c>
      <c r="F21">
        <v>3</v>
      </c>
      <c r="G21">
        <v>3</v>
      </c>
      <c r="H21">
        <v>2</v>
      </c>
      <c r="I21">
        <v>2</v>
      </c>
      <c r="T21">
        <f t="shared" si="1"/>
        <v>10</v>
      </c>
    </row>
    <row r="22" spans="1:20" x14ac:dyDescent="0.35">
      <c r="A22" s="28" t="s">
        <v>46</v>
      </c>
      <c r="B22" s="4" t="s">
        <v>35</v>
      </c>
      <c r="C22" s="37">
        <v>42852</v>
      </c>
      <c r="D22" s="35">
        <v>117</v>
      </c>
      <c r="E22" s="35" t="s">
        <v>6</v>
      </c>
      <c r="F22">
        <v>2</v>
      </c>
      <c r="G22">
        <v>2</v>
      </c>
      <c r="T22">
        <f t="shared" si="1"/>
        <v>4</v>
      </c>
    </row>
    <row r="23" spans="1:20" x14ac:dyDescent="0.35">
      <c r="A23" s="28" t="s">
        <v>47</v>
      </c>
      <c r="B23" s="4" t="s">
        <v>35</v>
      </c>
      <c r="C23" s="37">
        <v>42850</v>
      </c>
      <c r="D23" s="35">
        <v>115</v>
      </c>
      <c r="E23" s="35" t="s">
        <v>6</v>
      </c>
      <c r="F23">
        <v>2</v>
      </c>
      <c r="G23">
        <v>3</v>
      </c>
      <c r="T23">
        <f t="shared" si="1"/>
        <v>5</v>
      </c>
    </row>
    <row r="24" spans="1:20" ht="15" thickBot="1" x14ac:dyDescent="0.4">
      <c r="A24" s="30" t="s">
        <v>53</v>
      </c>
      <c r="B24" s="13" t="s">
        <v>54</v>
      </c>
      <c r="C24" s="37">
        <v>42843</v>
      </c>
      <c r="D24" s="35">
        <v>108</v>
      </c>
      <c r="E24" s="35" t="s">
        <v>6</v>
      </c>
      <c r="F24">
        <v>1</v>
      </c>
      <c r="G24">
        <v>2</v>
      </c>
      <c r="H24">
        <v>3</v>
      </c>
      <c r="I24">
        <v>3</v>
      </c>
      <c r="J24">
        <v>2</v>
      </c>
      <c r="K24">
        <v>3</v>
      </c>
      <c r="T24">
        <f t="shared" si="1"/>
        <v>14</v>
      </c>
    </row>
    <row r="25" spans="1:20" ht="15" thickTop="1" x14ac:dyDescent="0.35">
      <c r="A25" s="28" t="s">
        <v>55</v>
      </c>
      <c r="B25" s="4" t="s">
        <v>54</v>
      </c>
      <c r="C25" s="37">
        <v>42837</v>
      </c>
      <c r="D25" s="35">
        <v>102</v>
      </c>
      <c r="E25" s="35" t="s">
        <v>6</v>
      </c>
      <c r="F25">
        <v>2</v>
      </c>
      <c r="G25">
        <v>3</v>
      </c>
      <c r="H25">
        <v>2</v>
      </c>
      <c r="I25">
        <v>2</v>
      </c>
      <c r="J25">
        <v>3</v>
      </c>
      <c r="K25">
        <v>3</v>
      </c>
      <c r="L25">
        <v>3</v>
      </c>
      <c r="M25">
        <v>4</v>
      </c>
      <c r="T25">
        <f t="shared" si="1"/>
        <v>22</v>
      </c>
    </row>
    <row r="26" spans="1:20" x14ac:dyDescent="0.35">
      <c r="A26" s="31" t="s">
        <v>56</v>
      </c>
      <c r="B26" s="11" t="s">
        <v>54</v>
      </c>
      <c r="C26" s="37">
        <v>42840</v>
      </c>
      <c r="D26" s="35">
        <v>105</v>
      </c>
      <c r="E26" s="35" t="s">
        <v>6</v>
      </c>
      <c r="F26">
        <v>1</v>
      </c>
      <c r="G26">
        <v>2</v>
      </c>
      <c r="H26">
        <v>1</v>
      </c>
      <c r="I26">
        <v>2</v>
      </c>
      <c r="J26">
        <v>1</v>
      </c>
      <c r="K26">
        <v>2</v>
      </c>
      <c r="L26">
        <v>1</v>
      </c>
      <c r="M26">
        <v>2</v>
      </c>
      <c r="N26">
        <v>2</v>
      </c>
      <c r="O26">
        <v>3</v>
      </c>
      <c r="T26">
        <f t="shared" si="1"/>
        <v>17</v>
      </c>
    </row>
    <row r="27" spans="1:20" x14ac:dyDescent="0.35">
      <c r="A27" s="28" t="s">
        <v>57</v>
      </c>
      <c r="B27" s="4" t="s">
        <v>54</v>
      </c>
      <c r="C27" s="37">
        <v>42848</v>
      </c>
      <c r="D27" s="35">
        <v>113</v>
      </c>
      <c r="E27" s="35" t="s">
        <v>6</v>
      </c>
      <c r="F27">
        <v>1</v>
      </c>
      <c r="G27">
        <v>5</v>
      </c>
      <c r="H27">
        <v>2</v>
      </c>
      <c r="I27">
        <v>2</v>
      </c>
      <c r="T27">
        <f t="shared" si="1"/>
        <v>10</v>
      </c>
    </row>
    <row r="28" spans="1:20" x14ac:dyDescent="0.35">
      <c r="A28" s="28" t="s">
        <v>112</v>
      </c>
      <c r="B28" s="4"/>
      <c r="C28" s="37"/>
      <c r="D28" s="35"/>
      <c r="E28" s="35"/>
      <c r="F28">
        <f>AVERAGE(F2:F27)</f>
        <v>1.5416666666666667</v>
      </c>
      <c r="G28">
        <f>AVERAGE(G2:G27)</f>
        <v>3.0833333333333335</v>
      </c>
      <c r="H28">
        <f>AVERAGE(H2:H27)</f>
        <v>2.1111111111111112</v>
      </c>
      <c r="I28">
        <f>AVERAGE(I2:I27)</f>
        <v>3.1111111111111112</v>
      </c>
    </row>
    <row r="29" spans="1:20" x14ac:dyDescent="0.35">
      <c r="A29" s="28"/>
      <c r="B29" s="4"/>
      <c r="C29" s="37"/>
      <c r="D29" s="35"/>
      <c r="E29" s="35"/>
    </row>
    <row r="30" spans="1:20" x14ac:dyDescent="0.35">
      <c r="A30" s="28" t="s">
        <v>20</v>
      </c>
      <c r="B30" s="4" t="s">
        <v>5</v>
      </c>
      <c r="C30" s="37">
        <v>42854</v>
      </c>
      <c r="D30" s="35">
        <v>119</v>
      </c>
      <c r="E30" s="35" t="s">
        <v>21</v>
      </c>
      <c r="F30">
        <v>2</v>
      </c>
      <c r="G30">
        <v>3</v>
      </c>
      <c r="H30">
        <v>4</v>
      </c>
      <c r="I30">
        <v>4</v>
      </c>
      <c r="T30">
        <f t="shared" ref="T30:T38" si="2">SUM(F30:S30)</f>
        <v>13</v>
      </c>
    </row>
    <row r="31" spans="1:20" x14ac:dyDescent="0.35">
      <c r="A31" s="28" t="s">
        <v>22</v>
      </c>
      <c r="B31" s="4" t="s">
        <v>5</v>
      </c>
      <c r="C31" s="37">
        <v>42856</v>
      </c>
      <c r="D31" s="35">
        <v>121</v>
      </c>
      <c r="E31" s="35" t="s">
        <v>21</v>
      </c>
      <c r="F31">
        <v>1</v>
      </c>
      <c r="G31">
        <v>3</v>
      </c>
      <c r="H31">
        <v>1</v>
      </c>
      <c r="I31">
        <v>2</v>
      </c>
      <c r="J31">
        <v>2</v>
      </c>
      <c r="K31">
        <v>3</v>
      </c>
      <c r="T31">
        <f t="shared" si="2"/>
        <v>12</v>
      </c>
    </row>
    <row r="32" spans="1:20" x14ac:dyDescent="0.35">
      <c r="A32" s="28" t="s">
        <v>23</v>
      </c>
      <c r="B32" s="4" t="s">
        <v>5</v>
      </c>
      <c r="C32" s="37">
        <v>42851</v>
      </c>
      <c r="D32" s="35">
        <v>116</v>
      </c>
      <c r="E32" s="35" t="s">
        <v>21</v>
      </c>
      <c r="F32">
        <v>1</v>
      </c>
      <c r="G32">
        <v>5</v>
      </c>
      <c r="H32">
        <v>3</v>
      </c>
      <c r="I32">
        <v>3</v>
      </c>
      <c r="J32">
        <v>4</v>
      </c>
      <c r="K32">
        <v>4</v>
      </c>
      <c r="T32">
        <f t="shared" si="2"/>
        <v>20</v>
      </c>
    </row>
    <row r="33" spans="1:20" x14ac:dyDescent="0.35">
      <c r="A33" s="28" t="s">
        <v>24</v>
      </c>
      <c r="B33" s="4" t="s">
        <v>5</v>
      </c>
      <c r="C33" s="37">
        <v>42855</v>
      </c>
      <c r="D33" s="35">
        <v>120</v>
      </c>
      <c r="E33" s="35" t="s">
        <v>21</v>
      </c>
      <c r="F33">
        <v>3</v>
      </c>
      <c r="G33">
        <v>3</v>
      </c>
      <c r="H33">
        <v>3</v>
      </c>
      <c r="I33">
        <v>3</v>
      </c>
      <c r="T33">
        <f t="shared" si="2"/>
        <v>12</v>
      </c>
    </row>
    <row r="34" spans="1:20" x14ac:dyDescent="0.35">
      <c r="A34" s="28" t="s">
        <v>25</v>
      </c>
      <c r="B34" s="4" t="s">
        <v>5</v>
      </c>
      <c r="C34" s="37">
        <v>42859</v>
      </c>
      <c r="D34" s="35">
        <v>124</v>
      </c>
      <c r="E34" s="35" t="s">
        <v>21</v>
      </c>
      <c r="F34">
        <v>2</v>
      </c>
      <c r="G34">
        <v>4</v>
      </c>
      <c r="T34">
        <f t="shared" si="2"/>
        <v>6</v>
      </c>
    </row>
    <row r="35" spans="1:20" x14ac:dyDescent="0.35">
      <c r="A35" s="28" t="s">
        <v>26</v>
      </c>
      <c r="B35" s="4" t="s">
        <v>5</v>
      </c>
      <c r="C35" s="37">
        <v>42869</v>
      </c>
      <c r="D35" s="35">
        <v>134</v>
      </c>
      <c r="E35" s="35" t="s">
        <v>21</v>
      </c>
      <c r="F35">
        <v>2</v>
      </c>
      <c r="G35">
        <v>2</v>
      </c>
      <c r="T35">
        <f t="shared" si="2"/>
        <v>4</v>
      </c>
    </row>
    <row r="36" spans="1:20" x14ac:dyDescent="0.35">
      <c r="A36" s="28" t="s">
        <v>27</v>
      </c>
      <c r="B36" s="4" t="s">
        <v>5</v>
      </c>
      <c r="C36" s="37">
        <v>42857</v>
      </c>
      <c r="D36" s="35">
        <v>122</v>
      </c>
      <c r="E36" s="35" t="s">
        <v>21</v>
      </c>
      <c r="F36">
        <v>1</v>
      </c>
      <c r="G36">
        <v>1</v>
      </c>
      <c r="H36">
        <v>2</v>
      </c>
      <c r="I36">
        <v>4</v>
      </c>
      <c r="J36">
        <v>4</v>
      </c>
      <c r="K36">
        <v>3</v>
      </c>
      <c r="T36">
        <f t="shared" si="2"/>
        <v>15</v>
      </c>
    </row>
    <row r="37" spans="1:20" x14ac:dyDescent="0.35">
      <c r="A37" s="28" t="s">
        <v>28</v>
      </c>
      <c r="B37" s="4" t="s">
        <v>5</v>
      </c>
      <c r="C37" s="37">
        <v>42861</v>
      </c>
      <c r="D37" s="35">
        <v>126</v>
      </c>
      <c r="E37" s="35" t="s">
        <v>21</v>
      </c>
      <c r="F37">
        <v>2</v>
      </c>
      <c r="G37">
        <v>4</v>
      </c>
      <c r="T37">
        <f t="shared" si="2"/>
        <v>6</v>
      </c>
    </row>
    <row r="38" spans="1:20" x14ac:dyDescent="0.35">
      <c r="A38" s="28" t="s">
        <v>29</v>
      </c>
      <c r="B38" s="4" t="s">
        <v>5</v>
      </c>
      <c r="C38" s="37">
        <v>42863</v>
      </c>
      <c r="D38" s="35">
        <v>128</v>
      </c>
      <c r="E38" s="35" t="s">
        <v>21</v>
      </c>
      <c r="F38">
        <v>4</v>
      </c>
      <c r="G38">
        <v>2</v>
      </c>
      <c r="T38">
        <f t="shared" si="2"/>
        <v>6</v>
      </c>
    </row>
    <row r="39" spans="1:20" x14ac:dyDescent="0.35">
      <c r="A39" s="29" t="s">
        <v>32</v>
      </c>
      <c r="B39" s="15" t="s">
        <v>31</v>
      </c>
      <c r="C39" s="37">
        <v>42867</v>
      </c>
      <c r="D39" s="35">
        <v>132</v>
      </c>
      <c r="E39" s="35" t="s">
        <v>21</v>
      </c>
    </row>
    <row r="40" spans="1:20" x14ac:dyDescent="0.35">
      <c r="A40" s="28" t="s">
        <v>33</v>
      </c>
      <c r="B40" s="4" t="s">
        <v>31</v>
      </c>
      <c r="C40" s="37">
        <v>42858</v>
      </c>
      <c r="D40" s="35">
        <v>123</v>
      </c>
      <c r="E40" s="35" t="s">
        <v>21</v>
      </c>
      <c r="F40">
        <v>1</v>
      </c>
      <c r="G40">
        <v>3</v>
      </c>
      <c r="H40">
        <v>1</v>
      </c>
      <c r="I40">
        <v>2</v>
      </c>
      <c r="J40">
        <v>2</v>
      </c>
      <c r="K40">
        <v>2</v>
      </c>
      <c r="T40">
        <f>SUM(F40:S40)</f>
        <v>11</v>
      </c>
    </row>
    <row r="41" spans="1:20" x14ac:dyDescent="0.35">
      <c r="A41" s="28" t="s">
        <v>34</v>
      </c>
      <c r="B41" s="4" t="s">
        <v>31</v>
      </c>
      <c r="C41" s="37">
        <v>42856</v>
      </c>
      <c r="D41" s="35">
        <v>121</v>
      </c>
      <c r="E41" s="35" t="s">
        <v>21</v>
      </c>
      <c r="F41">
        <v>3</v>
      </c>
      <c r="G41">
        <v>3</v>
      </c>
      <c r="H41">
        <v>3</v>
      </c>
      <c r="I41">
        <v>4</v>
      </c>
      <c r="T41">
        <f>SUM(F41:S41)</f>
        <v>13</v>
      </c>
    </row>
    <row r="42" spans="1:20" x14ac:dyDescent="0.35">
      <c r="A42" s="28" t="s">
        <v>48</v>
      </c>
      <c r="B42" s="4" t="s">
        <v>35</v>
      </c>
      <c r="C42" s="37">
        <v>42844</v>
      </c>
      <c r="D42" s="35">
        <v>109</v>
      </c>
      <c r="E42" s="35" t="s">
        <v>21</v>
      </c>
      <c r="F42">
        <v>2</v>
      </c>
      <c r="G42">
        <v>3</v>
      </c>
      <c r="H42">
        <v>3</v>
      </c>
      <c r="I42">
        <v>2</v>
      </c>
      <c r="J42">
        <v>2</v>
      </c>
      <c r="K42">
        <v>2</v>
      </c>
      <c r="T42">
        <f>SUM(F42:S42)</f>
        <v>14</v>
      </c>
    </row>
    <row r="43" spans="1:20" x14ac:dyDescent="0.35">
      <c r="A43" s="28" t="s">
        <v>49</v>
      </c>
      <c r="B43" s="4" t="s">
        <v>35</v>
      </c>
      <c r="C43" s="37">
        <v>42863</v>
      </c>
      <c r="D43" s="35">
        <v>128</v>
      </c>
      <c r="E43" s="35" t="s">
        <v>21</v>
      </c>
    </row>
    <row r="44" spans="1:20" ht="15" thickBot="1" x14ac:dyDescent="0.4">
      <c r="A44" s="30" t="s">
        <v>50</v>
      </c>
      <c r="B44" s="13" t="s">
        <v>35</v>
      </c>
      <c r="C44" s="37">
        <v>42854</v>
      </c>
      <c r="D44" s="35">
        <v>119</v>
      </c>
      <c r="E44" s="35" t="s">
        <v>21</v>
      </c>
      <c r="F44">
        <v>2</v>
      </c>
      <c r="G44">
        <v>2</v>
      </c>
      <c r="H44">
        <v>2</v>
      </c>
      <c r="I44">
        <v>2</v>
      </c>
      <c r="T44">
        <f t="shared" ref="T44:T49" si="3">SUM(F44:S44)</f>
        <v>8</v>
      </c>
    </row>
    <row r="45" spans="1:20" ht="15" thickTop="1" x14ac:dyDescent="0.35">
      <c r="A45" s="28" t="s">
        <v>51</v>
      </c>
      <c r="B45" s="4" t="s">
        <v>35</v>
      </c>
      <c r="C45" s="37">
        <v>42841</v>
      </c>
      <c r="D45" s="35">
        <v>106</v>
      </c>
      <c r="E45" s="35" t="s">
        <v>21</v>
      </c>
      <c r="F45">
        <v>1</v>
      </c>
      <c r="G45">
        <v>2</v>
      </c>
      <c r="H45">
        <v>2</v>
      </c>
      <c r="I45">
        <v>3</v>
      </c>
      <c r="J45">
        <v>3</v>
      </c>
      <c r="K45">
        <v>2</v>
      </c>
      <c r="L45">
        <v>2</v>
      </c>
      <c r="M45">
        <v>2</v>
      </c>
      <c r="N45">
        <v>2</v>
      </c>
      <c r="O45">
        <v>2</v>
      </c>
      <c r="T45">
        <f t="shared" si="3"/>
        <v>21</v>
      </c>
    </row>
    <row r="46" spans="1:20" x14ac:dyDescent="0.35">
      <c r="A46" s="28" t="s">
        <v>52</v>
      </c>
      <c r="B46" s="4" t="s">
        <v>35</v>
      </c>
      <c r="C46" s="37">
        <v>42842</v>
      </c>
      <c r="D46" s="35">
        <v>107</v>
      </c>
      <c r="E46" s="35" t="s">
        <v>21</v>
      </c>
      <c r="F46">
        <v>2</v>
      </c>
      <c r="G46">
        <v>2</v>
      </c>
      <c r="H46">
        <v>3</v>
      </c>
      <c r="I46">
        <v>3</v>
      </c>
      <c r="J46">
        <v>1</v>
      </c>
      <c r="K46">
        <v>1</v>
      </c>
      <c r="L46">
        <v>1</v>
      </c>
      <c r="M46">
        <v>2</v>
      </c>
      <c r="T46">
        <f t="shared" si="3"/>
        <v>15</v>
      </c>
    </row>
    <row r="47" spans="1:20" x14ac:dyDescent="0.35">
      <c r="A47" s="28" t="s">
        <v>58</v>
      </c>
      <c r="B47" s="4" t="s">
        <v>54</v>
      </c>
      <c r="C47" s="37">
        <v>42839</v>
      </c>
      <c r="D47" s="35">
        <v>104</v>
      </c>
      <c r="E47" s="35" t="s">
        <v>21</v>
      </c>
      <c r="F47">
        <v>2</v>
      </c>
      <c r="G47">
        <v>2</v>
      </c>
      <c r="H47">
        <v>4</v>
      </c>
      <c r="I47">
        <v>3</v>
      </c>
      <c r="J47">
        <v>4</v>
      </c>
      <c r="K47">
        <v>4</v>
      </c>
      <c r="T47">
        <f t="shared" si="3"/>
        <v>19</v>
      </c>
    </row>
    <row r="48" spans="1:20" x14ac:dyDescent="0.35">
      <c r="A48" s="29" t="s">
        <v>59</v>
      </c>
      <c r="B48" s="15" t="s">
        <v>54</v>
      </c>
      <c r="C48" s="37">
        <v>42840</v>
      </c>
      <c r="D48" s="35">
        <v>105</v>
      </c>
      <c r="E48" s="35" t="s">
        <v>21</v>
      </c>
      <c r="F48">
        <v>1</v>
      </c>
      <c r="G48">
        <v>2</v>
      </c>
      <c r="H48">
        <v>1</v>
      </c>
      <c r="I48">
        <v>1</v>
      </c>
      <c r="J48">
        <v>2</v>
      </c>
      <c r="K48">
        <v>2</v>
      </c>
      <c r="L48">
        <v>3</v>
      </c>
      <c r="M48">
        <v>3</v>
      </c>
      <c r="T48">
        <f t="shared" si="3"/>
        <v>15</v>
      </c>
    </row>
    <row r="49" spans="1:20" x14ac:dyDescent="0.35">
      <c r="A49" s="31" t="s">
        <v>60</v>
      </c>
      <c r="B49" s="11" t="s">
        <v>54</v>
      </c>
      <c r="C49" s="37">
        <v>42849</v>
      </c>
      <c r="D49" s="35">
        <v>114</v>
      </c>
      <c r="E49" s="35" t="s">
        <v>21</v>
      </c>
      <c r="F49">
        <v>3</v>
      </c>
      <c r="G49">
        <v>2</v>
      </c>
      <c r="H49">
        <v>2</v>
      </c>
      <c r="I49">
        <v>2</v>
      </c>
      <c r="T49">
        <f t="shared" si="3"/>
        <v>9</v>
      </c>
    </row>
    <row r="50" spans="1:20" x14ac:dyDescent="0.35">
      <c r="A50" s="28" t="s">
        <v>37</v>
      </c>
      <c r="B50" s="4" t="s">
        <v>35</v>
      </c>
      <c r="C50" s="37">
        <v>42862</v>
      </c>
      <c r="D50" s="35">
        <v>127</v>
      </c>
      <c r="E50" s="35"/>
    </row>
    <row r="51" spans="1:20" ht="15" thickBot="1" x14ac:dyDescent="0.4">
      <c r="A51" s="30" t="s">
        <v>80</v>
      </c>
      <c r="B51" s="13" t="s">
        <v>35</v>
      </c>
      <c r="C51" s="37">
        <v>42862</v>
      </c>
      <c r="D51" s="35">
        <v>127</v>
      </c>
      <c r="E51" s="35"/>
    </row>
    <row r="52" spans="1:20" ht="15" thickTop="1" x14ac:dyDescent="0.35">
      <c r="A52" s="28" t="s">
        <v>112</v>
      </c>
      <c r="B52" s="4"/>
      <c r="C52" s="37"/>
      <c r="D52" s="35"/>
      <c r="E52" s="35"/>
      <c r="F52">
        <f>AVERAGE(F30:F49)</f>
        <v>1.9444444444444444</v>
      </c>
      <c r="G52">
        <f t="shared" ref="G52:I52" si="4">AVERAGE(G30:G49)</f>
        <v>2.6666666666666665</v>
      </c>
      <c r="H52">
        <f t="shared" si="4"/>
        <v>2.4285714285714284</v>
      </c>
      <c r="I52">
        <f t="shared" si="4"/>
        <v>2.7142857142857144</v>
      </c>
    </row>
  </sheetData>
  <sortState ref="A2:T51">
    <sortCondition ref="E2:E5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4" sqref="D14"/>
    </sheetView>
  </sheetViews>
  <sheetFormatPr defaultRowHeight="14.5" x14ac:dyDescent="0.35"/>
  <cols>
    <col min="1" max="1" width="17" customWidth="1"/>
  </cols>
  <sheetData>
    <row r="1" spans="1:5" ht="16" thickBot="1" x14ac:dyDescent="0.4">
      <c r="A1" s="42">
        <v>2015</v>
      </c>
      <c r="B1" s="43" t="s">
        <v>107</v>
      </c>
      <c r="C1" s="43" t="s">
        <v>35</v>
      </c>
      <c r="D1" s="43" t="s">
        <v>31</v>
      </c>
      <c r="E1" s="43" t="s">
        <v>5</v>
      </c>
    </row>
    <row r="2" spans="1:5" ht="15" thickTop="1" x14ac:dyDescent="0.35">
      <c r="A2" t="s">
        <v>99</v>
      </c>
      <c r="B2">
        <v>0</v>
      </c>
      <c r="C2">
        <v>1</v>
      </c>
      <c r="D2">
        <v>0</v>
      </c>
      <c r="E2">
        <v>0</v>
      </c>
    </row>
    <row r="3" spans="1:5" x14ac:dyDescent="0.35">
      <c r="A3" t="s">
        <v>100</v>
      </c>
      <c r="B3">
        <v>2</v>
      </c>
      <c r="C3">
        <v>1</v>
      </c>
      <c r="D3">
        <v>0</v>
      </c>
      <c r="E3">
        <v>0</v>
      </c>
    </row>
    <row r="4" spans="1:5" x14ac:dyDescent="0.35">
      <c r="A4" t="s">
        <v>101</v>
      </c>
      <c r="B4">
        <v>3</v>
      </c>
      <c r="C4">
        <v>3</v>
      </c>
      <c r="D4">
        <v>0</v>
      </c>
      <c r="E4">
        <v>0</v>
      </c>
    </row>
    <row r="5" spans="1:5" x14ac:dyDescent="0.35">
      <c r="A5" t="s">
        <v>102</v>
      </c>
      <c r="B5">
        <v>2</v>
      </c>
      <c r="C5">
        <v>7</v>
      </c>
      <c r="D5">
        <v>1</v>
      </c>
      <c r="E5">
        <v>3</v>
      </c>
    </row>
    <row r="6" spans="1:5" x14ac:dyDescent="0.35">
      <c r="A6" t="s">
        <v>103</v>
      </c>
      <c r="B6">
        <v>0</v>
      </c>
      <c r="C6">
        <v>2</v>
      </c>
      <c r="D6">
        <v>2</v>
      </c>
      <c r="E6">
        <v>8</v>
      </c>
    </row>
    <row r="7" spans="1:5" x14ac:dyDescent="0.35">
      <c r="A7" t="s">
        <v>104</v>
      </c>
      <c r="B7">
        <v>0</v>
      </c>
      <c r="C7">
        <v>3</v>
      </c>
      <c r="D7">
        <v>1</v>
      </c>
      <c r="E7">
        <v>5</v>
      </c>
    </row>
    <row r="8" spans="1:5" x14ac:dyDescent="0.35">
      <c r="A8" t="s">
        <v>105</v>
      </c>
      <c r="B8">
        <v>0</v>
      </c>
      <c r="C8">
        <v>0</v>
      </c>
      <c r="D8">
        <v>0</v>
      </c>
      <c r="E8">
        <v>2</v>
      </c>
    </row>
    <row r="9" spans="1:5" ht="15" thickBot="1" x14ac:dyDescent="0.4">
      <c r="A9" s="40" t="s">
        <v>106</v>
      </c>
      <c r="B9" s="40">
        <v>0</v>
      </c>
      <c r="C9" s="40">
        <v>0</v>
      </c>
      <c r="D9" s="40">
        <v>0</v>
      </c>
      <c r="E9" s="40">
        <v>1</v>
      </c>
    </row>
    <row r="10" spans="1:5" ht="15" thickTop="1" x14ac:dyDescent="0.35">
      <c r="B10">
        <f>SUM(B2:B9)</f>
        <v>7</v>
      </c>
      <c r="C10">
        <f>SUM(C2:C9)</f>
        <v>17</v>
      </c>
      <c r="D10">
        <f>SUM(D5:D9)</f>
        <v>4</v>
      </c>
      <c r="E10">
        <f>SUM(E2:E9)</f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2014</vt:lpstr>
      <vt:lpstr>2015</vt:lpstr>
      <vt:lpstr>2015, Sexes sep</vt:lpstr>
      <vt:lpstr>Inc start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AJG</dc:creator>
  <cp:lastModifiedBy>David Ainley</cp:lastModifiedBy>
  <dcterms:created xsi:type="dcterms:W3CDTF">2017-02-25T16:09:47Z</dcterms:created>
  <dcterms:modified xsi:type="dcterms:W3CDTF">2017-06-17T19:31:22Z</dcterms:modified>
</cp:coreProperties>
</file>